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225" windowWidth="11040" windowHeight="5775"/>
  </bookViews>
  <sheets>
    <sheet name="MAC PAK Isol 2014" sheetId="11" r:id="rId1"/>
  </sheets>
  <definedNames>
    <definedName name="_xlnm.Print_Area" localSheetId="0">'MAC PAK Isol 2014'!$A$2:$AJ$184</definedName>
  </definedNames>
  <calcPr calcId="125725"/>
</workbook>
</file>

<file path=xl/calcChain.xml><?xml version="1.0" encoding="utf-8"?>
<calcChain xmlns="http://schemas.openxmlformats.org/spreadsheetml/2006/main">
  <c r="R101" i="11"/>
  <c r="V101"/>
  <c r="W101"/>
  <c r="Q101"/>
  <c r="W100"/>
  <c r="Q100"/>
  <c r="Q46" l="1"/>
  <c r="AF53"/>
  <c r="AF39"/>
  <c r="AH39"/>
  <c r="O104"/>
  <c r="AH99"/>
  <c r="AH95"/>
  <c r="AH85"/>
  <c r="AH88" s="1"/>
  <c r="AH100" s="1"/>
  <c r="AH74"/>
  <c r="AH77" s="1"/>
  <c r="U97"/>
  <c r="W97" s="1"/>
  <c r="U92"/>
  <c r="U89"/>
  <c r="W92" s="1"/>
  <c r="W83"/>
  <c r="W78"/>
  <c r="W73"/>
  <c r="W75" s="1"/>
  <c r="W79" s="1"/>
  <c r="W84" s="1"/>
  <c r="AH28"/>
  <c r="AH21"/>
  <c r="W48"/>
  <c r="W42"/>
  <c r="U27"/>
  <c r="S27"/>
  <c r="U14"/>
  <c r="S14"/>
  <c r="W93" l="1"/>
  <c r="O108"/>
  <c r="M104"/>
  <c r="M108" s="1"/>
  <c r="AF99"/>
  <c r="O97"/>
  <c r="Q97" s="1"/>
  <c r="AF95"/>
  <c r="O92"/>
  <c r="O89"/>
  <c r="AH102"/>
  <c r="AF85"/>
  <c r="AF88" s="1"/>
  <c r="Q83"/>
  <c r="Q78"/>
  <c r="AF74"/>
  <c r="AF77" s="1"/>
  <c r="W98"/>
  <c r="Q73"/>
  <c r="Q75" s="1"/>
  <c r="W65"/>
  <c r="Q65"/>
  <c r="AH64"/>
  <c r="AF64"/>
  <c r="AH62"/>
  <c r="AF62"/>
  <c r="AH52"/>
  <c r="AH53" s="1"/>
  <c r="AF52"/>
  <c r="W52"/>
  <c r="Q52"/>
  <c r="Q48"/>
  <c r="W53"/>
  <c r="Q42"/>
  <c r="AF28"/>
  <c r="S28"/>
  <c r="U28"/>
  <c r="O27"/>
  <c r="O28" s="1"/>
  <c r="M27"/>
  <c r="M28" s="1"/>
  <c r="W26"/>
  <c r="Q26"/>
  <c r="W25"/>
  <c r="Q25"/>
  <c r="W24"/>
  <c r="Q24"/>
  <c r="W22"/>
  <c r="Q22"/>
  <c r="AH33"/>
  <c r="AF21"/>
  <c r="AF33" s="1"/>
  <c r="W21"/>
  <c r="Q21"/>
  <c r="W18"/>
  <c r="Q18"/>
  <c r="O14"/>
  <c r="M14"/>
  <c r="W13"/>
  <c r="Q13"/>
  <c r="W12"/>
  <c r="Q12"/>
  <c r="Q92" l="1"/>
  <c r="Q79"/>
  <c r="Q84" s="1"/>
  <c r="Q14"/>
  <c r="AH65"/>
  <c r="AF100"/>
  <c r="AF102" s="1"/>
  <c r="AF59"/>
  <c r="AF65"/>
  <c r="Q53"/>
  <c r="Q27"/>
  <c r="W27"/>
  <c r="W28" s="1"/>
  <c r="W34" s="1"/>
  <c r="W59" s="1"/>
  <c r="W14"/>
  <c r="Q28"/>
  <c r="Q34" s="1"/>
  <c r="AH59"/>
  <c r="Q93" l="1"/>
  <c r="Q98" s="1"/>
  <c r="Q59"/>
</calcChain>
</file>

<file path=xl/sharedStrings.xml><?xml version="1.0" encoding="utf-8"?>
<sst xmlns="http://schemas.openxmlformats.org/spreadsheetml/2006/main" count="256" uniqueCount="196">
  <si>
    <t>ΕΝΕΡΓΗΤΙΚΟ</t>
  </si>
  <si>
    <t>ΠΑΘΗΤΙΚΟ</t>
  </si>
  <si>
    <t>Ποσά κλειόμεν.</t>
  </si>
  <si>
    <t>Ποσά προηγούμ.</t>
  </si>
  <si>
    <t>Αξία κτήσεως</t>
  </si>
  <si>
    <t>Αποσβέσεις</t>
  </si>
  <si>
    <t>Αναπόσβ.αξία</t>
  </si>
  <si>
    <t>Α.</t>
  </si>
  <si>
    <t>ΙΔΙΑ ΚΕΦΑΛΑΙΑ</t>
  </si>
  <si>
    <t>I.</t>
  </si>
  <si>
    <t>Μετοχικό Κεφάλαιο</t>
  </si>
  <si>
    <t>1.</t>
  </si>
  <si>
    <t>Καταβλημένο</t>
  </si>
  <si>
    <t>Β.</t>
  </si>
  <si>
    <t>ΕΞΟΔΑ ΕΓΚΑΤΑΣΤΑΣΕΩΣ</t>
  </si>
  <si>
    <t>2.</t>
  </si>
  <si>
    <t>3.</t>
  </si>
  <si>
    <t>4.</t>
  </si>
  <si>
    <t>Λοιπά έξοδα εγκαταστάσεως</t>
  </si>
  <si>
    <t>IΙΙ.</t>
  </si>
  <si>
    <t>Διαφορές αναπροσαρμογής - Επιχορηγήσεις</t>
  </si>
  <si>
    <t>Γ.</t>
  </si>
  <si>
    <t>ΠΑΓΙΟ ΕΝΕΡΓΗΤΙΚΟ</t>
  </si>
  <si>
    <t>Επενδύσεων</t>
  </si>
  <si>
    <t>5.</t>
  </si>
  <si>
    <t>IV.</t>
  </si>
  <si>
    <t>Αποθεματικά κεφάλαια</t>
  </si>
  <si>
    <t>Τακτικό αποθεματικό</t>
  </si>
  <si>
    <t>II.</t>
  </si>
  <si>
    <t>Ενσώματες ακινητοποιήσεις</t>
  </si>
  <si>
    <t>Γήπεδα - οικόπεδα</t>
  </si>
  <si>
    <t>6.</t>
  </si>
  <si>
    <t>Κτίρια και τεχνικά έργα</t>
  </si>
  <si>
    <t>V.</t>
  </si>
  <si>
    <t>Αποτελέσματα εις νέο</t>
  </si>
  <si>
    <t>Έπιπλα και λοιπός εξοπλισμός</t>
  </si>
  <si>
    <t>7.</t>
  </si>
  <si>
    <t>Σύνολο ακινητοποιήσεων</t>
  </si>
  <si>
    <t>III.</t>
  </si>
  <si>
    <t>Συμμετοχές και άλλες μακροπρόθεσμες</t>
  </si>
  <si>
    <t>χρηματοοικονομικές απαιτήσεις</t>
  </si>
  <si>
    <t>Μείον:</t>
  </si>
  <si>
    <t>Σύνολο ιδίων κεφαλαίων</t>
  </si>
  <si>
    <t>Λοιπές μακροπρόθεσμες απαιτήσεις</t>
  </si>
  <si>
    <t>ΥΠΟΧΡΕΩΣΕΙΣ</t>
  </si>
  <si>
    <t>Μακροπρόθεσμες υποχρεώσεις</t>
  </si>
  <si>
    <t>Σύνολο πάγιου ενεργητικού</t>
  </si>
  <si>
    <t>Αποθέματα</t>
  </si>
  <si>
    <t>Εμπορεύματα</t>
  </si>
  <si>
    <t>Προκαταβολές για αγορές αποθεμάτων</t>
  </si>
  <si>
    <t>Απαιτήσεις</t>
  </si>
  <si>
    <t>8.</t>
  </si>
  <si>
    <t>Πελάτες</t>
  </si>
  <si>
    <t>Βραχυπρόθεσμες υποχρεώσεις</t>
  </si>
  <si>
    <t>Προμηθευτές</t>
  </si>
  <si>
    <t>2α.</t>
  </si>
  <si>
    <t>Επιταγές πληρωτέες</t>
  </si>
  <si>
    <t>Τράπεζες - λ/σμοί βραχυπρ. υποχρεώσεων</t>
  </si>
  <si>
    <t>Προκαταβολές πελατών</t>
  </si>
  <si>
    <t>Υποχρεώσεις από φόρους - τέλη</t>
  </si>
  <si>
    <t>3α.</t>
  </si>
  <si>
    <t xml:space="preserve">Επιταγές εισπρακτέες </t>
  </si>
  <si>
    <t>Ασφαλιστικοί Οργανισμοί</t>
  </si>
  <si>
    <t>11.</t>
  </si>
  <si>
    <t>Χρεώστες διάφοροι</t>
  </si>
  <si>
    <t>Διαθέσιμα</t>
  </si>
  <si>
    <t>Πιστωτές διάφοροι</t>
  </si>
  <si>
    <t>Ταμείο</t>
  </si>
  <si>
    <t>Σύνολο υποχρεώσεων</t>
  </si>
  <si>
    <t>Καταθέσεις όψεως και προθεσμίας</t>
  </si>
  <si>
    <t>Σύνολο κυκλοφορούντος ενεργητικού</t>
  </si>
  <si>
    <t>Δ. ΜΕΤΑΒΑΤΙΚΟΙ ΛΟΓΑΡΙΑΣΜΟΙ ΠΑΘΗΤΙΚΟΥ</t>
  </si>
  <si>
    <t>Ε.</t>
  </si>
  <si>
    <t>ΜΕΤΑΒΑΤΙΚΟΙ ΛΟΓΑΡΙΑΣΜΟΙ ΕΝΕΡΓΗΤΙΚΟΥ</t>
  </si>
  <si>
    <t>Έξοδα επόμενων χρήσεων</t>
  </si>
  <si>
    <t>ΓΕΝΙΚΟ ΣΥΝΟΛΟ ΕΝΕΡΓΗΤΙΚΟΥ</t>
  </si>
  <si>
    <t>ΓΕΝΙΚΟ ΣΥΝΟΛΟ ΠΑΘΗΤΙΚΟΥ</t>
  </si>
  <si>
    <t>ΛΟΓΑΡΙΑΣΜΟΙ ΤΑΞΕΩΣ ΧΡΕΩΣΤΙΚΟΙ</t>
  </si>
  <si>
    <t>ΛΟΓΑΡΙΑΣΜΟΙ ΤΑΞΕΩΣ ΠΙΣΤΩΤΙΚΟΙ</t>
  </si>
  <si>
    <t>Ποσά  κλειόμεν.</t>
  </si>
  <si>
    <t>Ποσά  προηγούμ.</t>
  </si>
  <si>
    <t>ΚΑΤΑΣΤΑΣΗ  ΛΟΓΑΡΙΑΣΜΟΥ  ΑΠΟΤΕΛΕΣΜΑΤΩΝ  ΧΡΗΣΕΩΣ</t>
  </si>
  <si>
    <t>Αποτελέσματα εκμεταλλεύσεως</t>
  </si>
  <si>
    <t>Σύνολο</t>
  </si>
  <si>
    <t>Κύκλος εργασιών (Πωλήσεις)</t>
  </si>
  <si>
    <t>ΜΕΙΟΝ:</t>
  </si>
  <si>
    <t xml:space="preserve">Μείον: </t>
  </si>
  <si>
    <t>Κόστος πωλήσεων</t>
  </si>
  <si>
    <t>Φόρος εισοδήματος</t>
  </si>
  <si>
    <t>Πλέον:</t>
  </si>
  <si>
    <t>Άλλα έσοδα εκμεταλλεύσεως</t>
  </si>
  <si>
    <t>Έξοδα διοικητικής λειτουργίας</t>
  </si>
  <si>
    <t>Έξοδα λειτουργίας διαθέσεως</t>
  </si>
  <si>
    <t>ΠΛΕΟΝ:</t>
  </si>
  <si>
    <t>Πιστωτικοί τόκοι &amp; συναφή έσοδα</t>
  </si>
  <si>
    <t>Χρεωστικοί τόκοι και συναφή έξοδα</t>
  </si>
  <si>
    <t>ΙΙ.</t>
  </si>
  <si>
    <t>Έκτακτα αποτελέσματα</t>
  </si>
  <si>
    <t>Ο ΠΡΟΕΔΡΟΣ ΤΟΥ Δ.Σ.</t>
  </si>
  <si>
    <t>ΚΑΙ ΔΙΕΥΘΥΝΩΝ ΣΥΜΒΟΥΛΟΣ</t>
  </si>
  <si>
    <t>Έκτακτα και ανόργανα έξοδα</t>
  </si>
  <si>
    <t>Σύνολο αποσβέσεων πάγιων στοιχείων</t>
  </si>
  <si>
    <t>Οι από αυτές ενσωματωμένες</t>
  </si>
  <si>
    <t>στο λειτουργικό κόστος</t>
  </si>
  <si>
    <t>Πιστωτικοί λ/σμοί εγγυήσεων και</t>
  </si>
  <si>
    <t>εμπράγματων ασφαλειών</t>
  </si>
  <si>
    <t>Χρεωστικοί λ/σμοί εγγυήσεων και</t>
  </si>
  <si>
    <t>ΠΙΝΑΚΑΣ ΔΙΑΘΕΣΕΩΣ ΑΠΟΤΕΛΕΣΜΑΤΩΝ</t>
  </si>
  <si>
    <t>Έξοδα χρήσεως δουλεμένα</t>
  </si>
  <si>
    <t>ΕΝΑ ΜΕΛΟΣ</t>
  </si>
  <si>
    <t>Μικτά κέρδη εκμεταλλεύσεως</t>
  </si>
  <si>
    <t>Μερικά κέρδη εκμεταλλεύσεως</t>
  </si>
  <si>
    <t>Ολικά κέρδη εκμεταλλεύσεως</t>
  </si>
  <si>
    <t>Οργανικά και έκτακτα κέρδη</t>
  </si>
  <si>
    <t>ΚΑΘΑΡΑ ΚΕΡΔΗ ΧΡΗΣΕΩΣ ΠΡΟ ΦΟΡΩΝ</t>
  </si>
  <si>
    <t>Μεταφορικά μέσα</t>
  </si>
  <si>
    <t>Διαφορές φορολογικού ελέγχου</t>
  </si>
  <si>
    <t>Έκτακτα και ανόργανα έσοδα</t>
  </si>
  <si>
    <t>Διαφορές από αναπροσαρμογή αξίας</t>
  </si>
  <si>
    <t>λοιπών περιουσιαών στοιχείων</t>
  </si>
  <si>
    <t>Αλλότρια περιουσιακά στοιχεία</t>
  </si>
  <si>
    <t xml:space="preserve">Αφορολόγητα αποθεματικά ειδικών </t>
  </si>
  <si>
    <t>διατάξεων νόμων</t>
  </si>
  <si>
    <t>ΧΡΙΣΤΟΣ ΠΑΠΑΖΟΓΛΟΥ</t>
  </si>
  <si>
    <t>ΣΤΕΦΑΝΟΣ ΠΑΠΑΖΟΓΛΟΥ</t>
  </si>
  <si>
    <t>Α.Δ.Τ. Χ 666103</t>
  </si>
  <si>
    <t>Ο ΠΡΟΪΣΤΑΜΕΝΟΣ ΛΟΓΙΣΤΗΡΙΟΥ</t>
  </si>
  <si>
    <t>ΑΝΑΣΤΑΣΙΟΣ ΧΑΤΖΗΜΙΧΑΗΛ</t>
  </si>
  <si>
    <t>Α.Δ.Τ.  Ι 208235</t>
  </si>
  <si>
    <t>Α.Μ.Α.Ο.Ε. 14251 Α' ΤΑΞΗΣ</t>
  </si>
  <si>
    <t>Δ.</t>
  </si>
  <si>
    <t>ΚΥΚΛΟΦΟΡΟΥΝ ΕΝΕΡΓΗΤΙΚΟ</t>
  </si>
  <si>
    <t>Υπόλοιπο χρήσεως εις νέο</t>
  </si>
  <si>
    <t>Έσοδα προηγούμενων χρήσεων</t>
  </si>
  <si>
    <t>Υπόλοιπο ζημιών  προηγουμένων χρήσεων</t>
  </si>
  <si>
    <t>Έξοδα προηγούμενων χρήσεων</t>
  </si>
  <si>
    <t>Έξοδα ιδρύσεως και πρώτης εγκατ/σεως</t>
  </si>
  <si>
    <t>Μηχανήματα-Τεχνικές εγκατ/σεις</t>
  </si>
  <si>
    <t>και λοιπός μηχανολογικός εξοπλισμός</t>
  </si>
  <si>
    <t>Προϊόντα έτοιμα και ημιτελή - Υποπροϊόντα και Υπολείμματα</t>
  </si>
  <si>
    <t>Πρώτες και βοηθητικές ύλες - Αναλώσιμα - Αντ/κά και Είδη συσκευασίας</t>
  </si>
  <si>
    <t>(56.864μετοχές του 29,35 €)</t>
  </si>
  <si>
    <t>ενεργητικού</t>
  </si>
  <si>
    <t>Επιχορηγήσεις επενδύσεων πάγιου</t>
  </si>
  <si>
    <t>Δάνεια Τραπεζών</t>
  </si>
  <si>
    <t>Υποχρεώσεις προς συνδεμένες επιχειρήσεις</t>
  </si>
  <si>
    <t>Ασώματες ακινητοποιήσεις</t>
  </si>
  <si>
    <t>Λοιπές ασώματες ακινητοποιήσεις</t>
  </si>
  <si>
    <t>Έκτακτα κέρδη</t>
  </si>
  <si>
    <t>Κέρδη χρήσεως</t>
  </si>
  <si>
    <t>Αποτελέσματα προς διάθεση</t>
  </si>
  <si>
    <t>ΑΡ.Μ.Α.Ε.  46105/03/Β/00/58(07)  -  ΕΔΡΑ : ΜΑΓΟΥΛΑ ΑΤΤΙΚΗΣ</t>
  </si>
  <si>
    <t>ΜΑΚ ΠΑΚ  ΑΝΩΝΥΜΟΣ ΕΜΠΟΡΙΚΗ ΚΑΙ ΒΙΟΜΗΧΑΝΙΚΗ ΕΤΑΙΡΕΙΑ ΥΛΙΚΩΝ ΚΑΙ ΜΗΧΑΝΗΜΑΤΩΝ ΣΥΣΚΕΥΑΣΙΑΣ</t>
  </si>
  <si>
    <t>Μακροπρόθεσμες υποχρεώσεις πληρωτέες</t>
  </si>
  <si>
    <t>στην επόμενη χρήση</t>
  </si>
  <si>
    <t>Λογ/σμοί διαχειρίσεως προκαταβολών και πιστώσεων</t>
  </si>
  <si>
    <t>12.</t>
  </si>
  <si>
    <t>χρήσεως 2013</t>
  </si>
  <si>
    <t xml:space="preserve">ΣΤΟΙΧΕΙΑ ΚΑΤΑΣΤΑΣΗΣ ΤΑΜΕΙΑΚΩΝ ΡΟΩΝ </t>
  </si>
  <si>
    <t>Λειτουργικές δραστηριότητες</t>
  </si>
  <si>
    <t>Εισπράξεις από πελάτες</t>
  </si>
  <si>
    <t>Πληρωμές σε προμηθευτές, πιστωτές και εργαζόμενους</t>
  </si>
  <si>
    <t>Ταμιακές ροές από τις λειτουργικές δραστηριότητες</t>
  </si>
  <si>
    <t>Πληρωμές φόρου εισοδήματος</t>
  </si>
  <si>
    <t xml:space="preserve">Καθαρές ταμιακές ροές από τις λειτουργικές δραστηριότητες      </t>
  </si>
  <si>
    <t xml:space="preserve">Επενδυτικές δραστηριότητες  </t>
  </si>
  <si>
    <t>Πληρωμές για απόκτηση ενσωμάτων παγίων και άϋλων στοιχείων</t>
  </si>
  <si>
    <t>Εισπράξεις από πώληση συμμετοχών,εσωματων παγίων, άϋλων στοιχείων και χρηματοοικονομικών στοιχείων</t>
  </si>
  <si>
    <t>Εισπράξεις από επιχορηγήσεις ενσωμάτων παγίων</t>
  </si>
  <si>
    <t>Καθαρές ταμιακές ροές από επενδυτικές δραστηριότητες</t>
  </si>
  <si>
    <t xml:space="preserve">Χρηματοδοτικές δραστηριότητες </t>
  </si>
  <si>
    <t>Εισπράξεις από ληφθέντα δάνεια</t>
  </si>
  <si>
    <t>Πληρωμές για δάνεια και τόκους</t>
  </si>
  <si>
    <t xml:space="preserve">Καθαρές ταμιακές ροές από Xρηματοδοτικές δραστηριότητες     </t>
  </si>
  <si>
    <t xml:space="preserve">ΚΑΤΑΣΤΑΣΗΣ ΜΕΤΑΒΟΛΩΝ  ΙΔΙΩΝ ΚΕΦΑΛΑΙΩΝ </t>
  </si>
  <si>
    <t>Καθαρή αύξηση /μείωση ταμιακών διαθεσίμων χρήσεως</t>
  </si>
  <si>
    <t>31.12.2013</t>
  </si>
  <si>
    <t>Ταμιακά διαθέσιμα στην αρχή της χρήσεως</t>
  </si>
  <si>
    <t>Ταμιακά διαθέσιμα στη λήξη της χρήσεως</t>
  </si>
  <si>
    <t xml:space="preserve">Κέρδη (ζημιές) της χρήσεως </t>
  </si>
  <si>
    <t>Καθαρά ποσά καταχωρημένα απ’ ευθείας στα Ίδια Κεφάλαια</t>
  </si>
  <si>
    <t>Λοιπά στοιχεία μεταβολών ιδίων κεφαλαίων</t>
  </si>
  <si>
    <t>Εισπράξεις από τόκους, μερίσματα και ενοίκια  επενδυτικών δρ/των</t>
  </si>
  <si>
    <t>14η  ΕΤΑΙΡΙΚΗ  ΧΡΗΣΗ  (1  ΙΑΝΟΥΑΡΙΟΥ 2014  - 31 ΔΕΚΕΜΒΡΙΟΥ  2014 )</t>
  </si>
  <si>
    <t>ΙΣΟΛΟΓΙΣΜΟΣ  ΤΗΣ  31ης  ΔΕΚΕΜΒΡΙΟΥ  2014</t>
  </si>
  <si>
    <t>Ποσά κλειόμενης χρήσεως 2014</t>
  </si>
  <si>
    <t xml:space="preserve">  Ποσά προηγούμενης χρήσεως 2013</t>
  </si>
  <si>
    <t>χρήσεως 2014</t>
  </si>
  <si>
    <t xml:space="preserve">31ης  ΔΕΚΕΜΒΡΙΟΥ  2014 (1  ΙΑΝΟΥΑΡΙΟΥ 2014  - 31 ΔΕΚΕΜΒΡΙΟΥ  2014 ) </t>
  </si>
  <si>
    <t>Ποσά προηγούμενης χρήσεως 2013</t>
  </si>
  <si>
    <t>31.12.2014</t>
  </si>
  <si>
    <t>Ίδια Κεφάλαια έναρξης (01.01.2014 και 01.01.2013)</t>
  </si>
  <si>
    <t>Ίδια Κεφάλαια λήξης χρήσεως (31.12.2014 και 31.12.2013 αντίστοιχα)</t>
  </si>
  <si>
    <t>Μαγούλα  Αττικής,   30 Απριλίου  2015</t>
  </si>
  <si>
    <t>Λοιπές μακροπρόθεσμες υποχρεώσεις</t>
  </si>
  <si>
    <t>Α.Δ.Τ. ΑΜ 134270</t>
  </si>
</sst>
</file>

<file path=xl/styles.xml><?xml version="1.0" encoding="utf-8"?>
<styleSheet xmlns="http://schemas.openxmlformats.org/spreadsheetml/2006/main">
  <numFmts count="4">
    <numFmt numFmtId="164" formatCode="_-* #,##0\ _Δ_ρ_χ_-;\-* #,##0\ _Δ_ρ_χ_-;_-* &quot;-&quot;\ _Δ_ρ_χ_-;_-@_-"/>
    <numFmt numFmtId="165" formatCode="#,##0.00;\(#,##0.00\)"/>
    <numFmt numFmtId="166" formatCode="#,##0_);\(#,##0\)"/>
    <numFmt numFmtId="167" formatCode="#,##0.00_);\(#,##0.00\)"/>
  </numFmts>
  <fonts count="14">
    <font>
      <sz val="10"/>
      <name val="Times New Roman Greek"/>
      <charset val="161"/>
    </font>
    <font>
      <sz val="10"/>
      <name val="Times New Roman Greek"/>
      <charset val="161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u/>
      <sz val="10"/>
      <name val="Arial"/>
      <family val="2"/>
      <charset val="161"/>
    </font>
    <font>
      <b/>
      <i/>
      <sz val="10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u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8" fillId="0" borderId="0"/>
    <xf numFmtId="164" fontId="1" fillId="0" borderId="0" applyFont="0" applyFill="0" applyBorder="0" applyAlignment="0" applyProtection="0"/>
  </cellStyleXfs>
  <cellXfs count="119">
    <xf numFmtId="0" fontId="0" fillId="0" borderId="0" xfId="0"/>
    <xf numFmtId="165" fontId="3" fillId="0" borderId="0" xfId="0" applyNumberFormat="1" applyFont="1"/>
    <xf numFmtId="165" fontId="5" fillId="0" borderId="0" xfId="0" applyNumberFormat="1" applyFont="1"/>
    <xf numFmtId="165" fontId="3" fillId="0" borderId="1" xfId="2" applyNumberFormat="1" applyFont="1" applyBorder="1" applyAlignment="1">
      <alignment horizontal="centerContinuous"/>
    </xf>
    <xf numFmtId="165" fontId="3" fillId="0" borderId="0" xfId="2" applyNumberFormat="1" applyFont="1" applyBorder="1" applyAlignment="1">
      <alignment horizontal="centerContinuous"/>
    </xf>
    <xf numFmtId="165" fontId="3" fillId="0" borderId="0" xfId="2" applyNumberFormat="1" applyFont="1"/>
    <xf numFmtId="165" fontId="3" fillId="0" borderId="1" xfId="2" applyNumberFormat="1" applyFont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0" xfId="2" applyNumberFormat="1" applyFont="1" applyBorder="1"/>
    <xf numFmtId="165" fontId="3" fillId="0" borderId="0" xfId="2" applyNumberFormat="1" applyFont="1" applyBorder="1" applyAlignment="1">
      <alignment horizontal="right"/>
    </xf>
    <xf numFmtId="165" fontId="3" fillId="0" borderId="2" xfId="2" applyNumberFormat="1" applyFont="1" applyBorder="1"/>
    <xf numFmtId="165" fontId="3" fillId="0" borderId="3" xfId="2" applyNumberFormat="1" applyFont="1" applyBorder="1"/>
    <xf numFmtId="165" fontId="3" fillId="0" borderId="2" xfId="2" applyNumberFormat="1" applyFont="1" applyBorder="1" applyAlignment="1">
      <alignment horizontal="right"/>
    </xf>
    <xf numFmtId="165" fontId="3" fillId="0" borderId="0" xfId="0" applyNumberFormat="1" applyFont="1" applyBorder="1"/>
    <xf numFmtId="165" fontId="3" fillId="0" borderId="1" xfId="0" applyNumberFormat="1" applyFont="1" applyBorder="1" applyAlignment="1">
      <alignment horizontal="centerContinuous"/>
    </xf>
    <xf numFmtId="165" fontId="3" fillId="0" borderId="4" xfId="2" applyNumberFormat="1" applyFont="1" applyBorder="1"/>
    <xf numFmtId="165" fontId="3" fillId="0" borderId="0" xfId="2" applyNumberFormat="1" applyFont="1" applyBorder="1" applyAlignment="1">
      <alignment horizontal="left"/>
    </xf>
    <xf numFmtId="165" fontId="3" fillId="0" borderId="0" xfId="2" applyNumberFormat="1" applyFont="1" applyFill="1" applyBorder="1" applyAlignment="1">
      <alignment horizontal="centerContinuous"/>
    </xf>
    <xf numFmtId="165" fontId="3" fillId="0" borderId="0" xfId="2" applyNumberFormat="1" applyFont="1" applyFill="1" applyBorder="1"/>
    <xf numFmtId="165" fontId="6" fillId="0" borderId="3" xfId="2" applyNumberFormat="1" applyFont="1" applyBorder="1"/>
    <xf numFmtId="165" fontId="3" fillId="0" borderId="0" xfId="2" applyNumberFormat="1" applyFont="1" applyFill="1"/>
    <xf numFmtId="165" fontId="3" fillId="0" borderId="2" xfId="2" applyNumberFormat="1" applyFont="1" applyFill="1" applyBorder="1"/>
    <xf numFmtId="165" fontId="3" fillId="0" borderId="3" xfId="2" applyNumberFormat="1" applyFont="1" applyFill="1" applyBorder="1"/>
    <xf numFmtId="165" fontId="3" fillId="0" borderId="3" xfId="0" applyNumberFormat="1" applyFont="1" applyFill="1" applyBorder="1"/>
    <xf numFmtId="165" fontId="3" fillId="0" borderId="0" xfId="0" applyNumberFormat="1" applyFont="1" applyFill="1"/>
    <xf numFmtId="165" fontId="3" fillId="0" borderId="1" xfId="2" applyNumberFormat="1" applyFont="1" applyFill="1" applyBorder="1"/>
    <xf numFmtId="165" fontId="6" fillId="0" borderId="3" xfId="2" applyNumberFormat="1" applyFont="1" applyFill="1" applyBorder="1"/>
    <xf numFmtId="165" fontId="3" fillId="0" borderId="5" xfId="2" applyNumberFormat="1" applyFont="1" applyFill="1" applyBorder="1"/>
    <xf numFmtId="165" fontId="3" fillId="0" borderId="0" xfId="0" applyNumberFormat="1" applyFont="1" applyFill="1" applyBorder="1"/>
    <xf numFmtId="165" fontId="3" fillId="0" borderId="4" xfId="2" applyNumberFormat="1" applyFont="1" applyFill="1" applyBorder="1"/>
    <xf numFmtId="165" fontId="3" fillId="0" borderId="0" xfId="2" applyNumberFormat="1" applyFont="1" applyFill="1" applyBorder="1" applyAlignment="1">
      <alignment horizontal="right"/>
    </xf>
    <xf numFmtId="165" fontId="3" fillId="0" borderId="1" xfId="2" applyNumberFormat="1" applyFont="1" applyFill="1" applyBorder="1" applyAlignment="1">
      <alignment horizontal="centerContinuous"/>
    </xf>
    <xf numFmtId="165" fontId="3" fillId="0" borderId="1" xfId="2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left"/>
    </xf>
    <xf numFmtId="165" fontId="3" fillId="0" borderId="0" xfId="0" applyNumberFormat="1" applyFont="1" applyBorder="1" applyAlignment="1">
      <alignment horizontal="centerContinuous"/>
    </xf>
    <xf numFmtId="165" fontId="4" fillId="0" borderId="0" xfId="0" applyNumberFormat="1" applyFont="1" applyBorder="1"/>
    <xf numFmtId="165" fontId="5" fillId="0" borderId="0" xfId="0" applyNumberFormat="1" applyFont="1" applyBorder="1"/>
    <xf numFmtId="165" fontId="5" fillId="0" borderId="0" xfId="0" applyNumberFormat="1" applyFont="1" applyBorder="1" applyAlignment="1">
      <alignment horizontal="centerContinuous"/>
    </xf>
    <xf numFmtId="165" fontId="5" fillId="0" borderId="0" xfId="2" applyNumberFormat="1" applyFont="1" applyBorder="1"/>
    <xf numFmtId="165" fontId="5" fillId="0" borderId="0" xfId="2" applyNumberFormat="1" applyFont="1" applyFill="1" applyBorder="1"/>
    <xf numFmtId="165" fontId="5" fillId="0" borderId="0" xfId="0" applyNumberFormat="1" applyFont="1" applyBorder="1" applyAlignment="1"/>
    <xf numFmtId="165" fontId="5" fillId="0" borderId="0" xfId="2" applyNumberFormat="1" applyFont="1" applyBorder="1" applyAlignment="1"/>
    <xf numFmtId="165" fontId="4" fillId="0" borderId="0" xfId="2" applyNumberFormat="1" applyFont="1" applyBorder="1" applyAlignment="1">
      <alignment horizontal="right"/>
    </xf>
    <xf numFmtId="165" fontId="3" fillId="0" borderId="0" xfId="0" applyNumberFormat="1" applyFont="1" applyBorder="1" applyAlignment="1"/>
    <xf numFmtId="165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/>
    <xf numFmtId="165" fontId="6" fillId="0" borderId="0" xfId="2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left"/>
    </xf>
    <xf numFmtId="165" fontId="7" fillId="0" borderId="0" xfId="0" applyNumberFormat="1" applyFont="1" applyBorder="1"/>
    <xf numFmtId="165" fontId="3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/>
    <xf numFmtId="165" fontId="3" fillId="0" borderId="0" xfId="0" quotePrefix="1" applyNumberFormat="1" applyFont="1" applyFill="1" applyBorder="1" applyAlignment="1">
      <alignment horizontal="center"/>
    </xf>
    <xf numFmtId="165" fontId="6" fillId="0" borderId="0" xfId="0" applyNumberFormat="1" applyFont="1" applyFill="1" applyBorder="1"/>
    <xf numFmtId="165" fontId="6" fillId="0" borderId="0" xfId="2" applyNumberFormat="1" applyFont="1" applyBorder="1"/>
    <xf numFmtId="165" fontId="6" fillId="0" borderId="0" xfId="0" applyNumberFormat="1" applyFont="1" applyBorder="1" applyAlignment="1">
      <alignment horizontal="left"/>
    </xf>
    <xf numFmtId="165" fontId="6" fillId="0" borderId="0" xfId="0" applyNumberFormat="1" applyFont="1" applyBorder="1" applyAlignment="1">
      <alignment horizontal="centerContinuous"/>
    </xf>
    <xf numFmtId="165" fontId="3" fillId="0" borderId="0" xfId="0" applyNumberFormat="1" applyFont="1" applyFill="1" applyBorder="1" applyAlignment="1">
      <alignment horizontal="centerContinuous"/>
    </xf>
    <xf numFmtId="165" fontId="3" fillId="0" borderId="1" xfId="2" applyNumberFormat="1" applyFont="1" applyBorder="1" applyAlignment="1">
      <alignment horizontal="right"/>
    </xf>
    <xf numFmtId="165" fontId="3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centerContinuous"/>
    </xf>
    <xf numFmtId="165" fontId="4" fillId="0" borderId="0" xfId="0" applyNumberFormat="1" applyFont="1" applyFill="1" applyBorder="1" applyAlignment="1">
      <alignment horizontal="centerContinuous"/>
    </xf>
    <xf numFmtId="0" fontId="0" fillId="0" borderId="0" xfId="0" applyFill="1" applyBorder="1"/>
    <xf numFmtId="165" fontId="3" fillId="0" borderId="1" xfId="0" applyNumberFormat="1" applyFont="1" applyFill="1" applyBorder="1" applyAlignment="1">
      <alignment horizontal="center"/>
    </xf>
    <xf numFmtId="166" fontId="9" fillId="0" borderId="0" xfId="1" applyNumberFormat="1" applyFont="1" applyFill="1" applyAlignment="1">
      <alignment horizontal="left"/>
    </xf>
    <xf numFmtId="166" fontId="9" fillId="0" borderId="0" xfId="1" applyNumberFormat="1" applyFont="1" applyFill="1" applyAlignment="1"/>
    <xf numFmtId="165" fontId="3" fillId="0" borderId="0" xfId="0" applyNumberFormat="1" applyFont="1" applyAlignment="1"/>
    <xf numFmtId="0" fontId="10" fillId="0" borderId="0" xfId="1" applyNumberFormat="1" applyFont="1" applyFill="1" applyAlignment="1">
      <alignment horizontal="center"/>
    </xf>
    <xf numFmtId="165" fontId="10" fillId="0" borderId="0" xfId="0" applyNumberFormat="1" applyFont="1" applyAlignment="1"/>
    <xf numFmtId="166" fontId="8" fillId="0" borderId="0" xfId="1" applyNumberFormat="1" applyFont="1" applyFill="1" applyAlignment="1">
      <alignment horizontal="left"/>
    </xf>
    <xf numFmtId="167" fontId="8" fillId="0" borderId="0" xfId="1" applyNumberFormat="1" applyFont="1" applyFill="1" applyAlignment="1"/>
    <xf numFmtId="167" fontId="8" fillId="0" borderId="1" xfId="1" applyNumberFormat="1" applyFont="1" applyFill="1" applyBorder="1" applyAlignment="1"/>
    <xf numFmtId="166" fontId="8" fillId="0" borderId="0" xfId="1" applyNumberFormat="1" applyFont="1" applyFill="1" applyAlignment="1">
      <alignment wrapText="1"/>
    </xf>
    <xf numFmtId="166" fontId="8" fillId="0" borderId="0" xfId="1" applyNumberFormat="1" applyFont="1" applyFill="1" applyAlignment="1">
      <alignment vertical="distributed"/>
    </xf>
    <xf numFmtId="166" fontId="8" fillId="0" borderId="0" xfId="1" applyNumberFormat="1" applyFont="1" applyFill="1" applyAlignment="1"/>
    <xf numFmtId="166" fontId="11" fillId="0" borderId="0" xfId="1" applyNumberFormat="1" applyFont="1" applyFill="1" applyAlignment="1"/>
    <xf numFmtId="166" fontId="11" fillId="0" borderId="0" xfId="1" applyNumberFormat="1" applyFont="1" applyFill="1" applyAlignment="1">
      <alignment horizontal="left"/>
    </xf>
    <xf numFmtId="167" fontId="8" fillId="0" borderId="2" xfId="1" applyNumberFormat="1" applyFont="1" applyFill="1" applyBorder="1" applyAlignment="1"/>
    <xf numFmtId="165" fontId="3" fillId="0" borderId="0" xfId="0" applyNumberFormat="1" applyFont="1" applyBorder="1" applyAlignment="1">
      <alignment wrapText="1"/>
    </xf>
    <xf numFmtId="165" fontId="3" fillId="0" borderId="0" xfId="0" applyNumberFormat="1" applyFont="1" applyBorder="1" applyAlignment="1">
      <alignment horizontal="left" wrapText="1"/>
    </xf>
    <xf numFmtId="165" fontId="3" fillId="0" borderId="1" xfId="2" applyNumberFormat="1" applyFont="1" applyFill="1" applyBorder="1" applyAlignment="1">
      <alignment wrapText="1"/>
    </xf>
    <xf numFmtId="165" fontId="3" fillId="0" borderId="0" xfId="2" applyNumberFormat="1" applyFont="1" applyFill="1" applyBorder="1" applyAlignment="1">
      <alignment wrapText="1"/>
    </xf>
    <xf numFmtId="165" fontId="3" fillId="0" borderId="0" xfId="2" applyNumberFormat="1" applyFont="1" applyBorder="1" applyAlignment="1">
      <alignment wrapText="1"/>
    </xf>
    <xf numFmtId="167" fontId="9" fillId="0" borderId="0" xfId="1" applyNumberFormat="1" applyFont="1" applyFill="1" applyAlignment="1"/>
    <xf numFmtId="165" fontId="3" fillId="0" borderId="0" xfId="0" applyNumberFormat="1" applyFont="1" applyAlignment="1">
      <alignment wrapText="1"/>
    </xf>
    <xf numFmtId="167" fontId="8" fillId="0" borderId="0" xfId="1" applyNumberFormat="1" applyFont="1" applyFill="1" applyBorder="1" applyAlignment="1"/>
    <xf numFmtId="165" fontId="3" fillId="0" borderId="0" xfId="0" applyNumberFormat="1" applyFont="1" applyFill="1" applyAlignment="1">
      <alignment horizontal="left"/>
    </xf>
    <xf numFmtId="167" fontId="11" fillId="0" borderId="0" xfId="1" applyNumberFormat="1" applyFont="1" applyFill="1" applyAlignment="1"/>
    <xf numFmtId="165" fontId="8" fillId="0" borderId="0" xfId="0" applyNumberFormat="1" applyFont="1" applyFill="1"/>
    <xf numFmtId="167" fontId="10" fillId="0" borderId="0" xfId="1" applyNumberFormat="1" applyFont="1" applyFill="1" applyBorder="1" applyAlignment="1">
      <alignment horizontal="right" wrapText="1"/>
    </xf>
    <xf numFmtId="167" fontId="8" fillId="0" borderId="0" xfId="1" applyNumberFormat="1" applyFont="1" applyFill="1" applyBorder="1" applyAlignment="1">
      <alignment horizontal="center" wrapText="1"/>
    </xf>
    <xf numFmtId="165" fontId="9" fillId="0" borderId="0" xfId="0" applyNumberFormat="1" applyFont="1" applyFill="1" applyAlignment="1"/>
    <xf numFmtId="0" fontId="8" fillId="0" borderId="0" xfId="1" applyFont="1" applyFill="1" applyBorder="1" applyAlignment="1">
      <alignment horizontal="left" wrapText="1"/>
    </xf>
    <xf numFmtId="167" fontId="8" fillId="0" borderId="0" xfId="1" applyNumberFormat="1" applyFont="1" applyFill="1" applyBorder="1" applyAlignment="1">
      <alignment horizontal="right" wrapText="1"/>
    </xf>
    <xf numFmtId="167" fontId="9" fillId="0" borderId="0" xfId="1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wrapText="1"/>
    </xf>
    <xf numFmtId="167" fontId="9" fillId="0" borderId="0" xfId="1" applyNumberFormat="1" applyFont="1" applyFill="1" applyBorder="1" applyAlignment="1">
      <alignment horizontal="right" wrapText="1"/>
    </xf>
    <xf numFmtId="167" fontId="13" fillId="0" borderId="0" xfId="1" applyNumberFormat="1" applyFont="1" applyFill="1" applyBorder="1" applyAlignment="1">
      <alignment horizontal="right" wrapText="1"/>
    </xf>
    <xf numFmtId="165" fontId="3" fillId="0" borderId="0" xfId="2" applyNumberFormat="1" applyFont="1" applyFill="1" applyBorder="1" applyAlignment="1"/>
    <xf numFmtId="0" fontId="3" fillId="0" borderId="0" xfId="0" applyFont="1" applyFill="1" applyBorder="1" applyAlignment="1"/>
    <xf numFmtId="165" fontId="3" fillId="0" borderId="0" xfId="0" applyNumberFormat="1" applyFont="1" applyFill="1" applyBorder="1" applyAlignment="1"/>
    <xf numFmtId="165" fontId="3" fillId="0" borderId="1" xfId="0" applyNumberFormat="1" applyFont="1" applyFill="1" applyBorder="1"/>
    <xf numFmtId="0" fontId="8" fillId="0" borderId="0" xfId="1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6" fillId="0" borderId="0" xfId="2" applyNumberFormat="1" applyFont="1" applyBorder="1" applyAlignment="1">
      <alignment horizontal="left"/>
    </xf>
    <xf numFmtId="166" fontId="9" fillId="0" borderId="0" xfId="1" applyNumberFormat="1" applyFont="1" applyFill="1" applyAlignment="1">
      <alignment horizontal="left"/>
    </xf>
    <xf numFmtId="166" fontId="8" fillId="0" borderId="0" xfId="1" applyNumberFormat="1" applyFont="1" applyFill="1" applyAlignment="1">
      <alignment horizontal="left" wrapText="1"/>
    </xf>
    <xf numFmtId="166" fontId="8" fillId="0" borderId="0" xfId="1" applyNumberFormat="1" applyFont="1" applyFill="1" applyAlignment="1">
      <alignment horizontal="left" vertical="distributed"/>
    </xf>
    <xf numFmtId="165" fontId="3" fillId="0" borderId="0" xfId="0" applyNumberFormat="1" applyFont="1" applyBorder="1" applyAlignment="1">
      <alignment horizontal="left" wrapText="1"/>
    </xf>
    <xf numFmtId="166" fontId="11" fillId="0" borderId="0" xfId="1" applyNumberFormat="1" applyFont="1" applyFill="1" applyAlignment="1">
      <alignment horizontal="left" wrapText="1"/>
    </xf>
    <xf numFmtId="0" fontId="12" fillId="0" borderId="0" xfId="1" applyFont="1" applyFill="1" applyAlignment="1">
      <alignment horizontal="center"/>
    </xf>
    <xf numFmtId="10" fontId="3" fillId="0" borderId="0" xfId="2" applyNumberFormat="1" applyFont="1" applyBorder="1"/>
    <xf numFmtId="10" fontId="9" fillId="0" borderId="0" xfId="2" applyNumberFormat="1" applyFont="1" applyBorder="1"/>
  </cellXfs>
  <cellStyles count="3">
    <cellStyle name="Comma [0]" xfId="2" builtinId="6"/>
    <cellStyle name="Normal" xfId="0" builtinId="0"/>
    <cellStyle name="Βασικό_ΙΣΟΛΟΓΙΣΜΟΙ 2007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123825</xdr:rowOff>
    </xdr:from>
    <xdr:to>
      <xdr:col>35</xdr:col>
      <xdr:colOff>0</xdr:colOff>
      <xdr:row>182</xdr:row>
      <xdr:rowOff>123825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71500" y="285750"/>
          <a:ext cx="18573750" cy="30327600"/>
        </a:xfrm>
        <a:prstGeom prst="roundRect">
          <a:avLst>
            <a:gd name="adj" fmla="val 4991"/>
          </a:avLst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Microsoft_Office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I183"/>
  <sheetViews>
    <sheetView tabSelected="1" topLeftCell="F70" zoomScale="71" zoomScaleNormal="71" workbookViewId="0">
      <selection activeCell="D100" sqref="D100:P100"/>
    </sheetView>
  </sheetViews>
  <sheetFormatPr defaultRowHeight="12.75"/>
  <cols>
    <col min="1" max="1" width="9.33203125" style="1"/>
    <col min="2" max="2" width="4.33203125" style="1" customWidth="1"/>
    <col min="3" max="3" width="3.1640625" style="1" customWidth="1"/>
    <col min="4" max="5" width="3.5" style="1" customWidth="1"/>
    <col min="6" max="6" width="3.83203125" style="1" customWidth="1"/>
    <col min="7" max="7" width="3.1640625" style="1" customWidth="1"/>
    <col min="8" max="8" width="2.6640625" style="1" customWidth="1"/>
    <col min="9" max="9" width="3" style="1" customWidth="1"/>
    <col min="10" max="10" width="29.83203125" style="1" customWidth="1"/>
    <col min="11" max="11" width="20.83203125" style="1" customWidth="1"/>
    <col min="12" max="12" width="1" style="1" customWidth="1"/>
    <col min="13" max="13" width="20.83203125" style="5" customWidth="1"/>
    <col min="14" max="14" width="1" style="5" customWidth="1"/>
    <col min="15" max="15" width="20.83203125" style="5" customWidth="1"/>
    <col min="16" max="16" width="1" style="5" customWidth="1"/>
    <col min="17" max="17" width="20.83203125" style="5" customWidth="1"/>
    <col min="18" max="18" width="0.83203125" style="1" customWidth="1"/>
    <col min="19" max="19" width="20.83203125" style="21" customWidth="1"/>
    <col min="20" max="20" width="1" style="5" customWidth="1"/>
    <col min="21" max="21" width="20.83203125" style="5" customWidth="1"/>
    <col min="22" max="22" width="1" style="5" customWidth="1"/>
    <col min="23" max="23" width="20.83203125" style="5" customWidth="1"/>
    <col min="24" max="24" width="1.5" style="5" customWidth="1"/>
    <col min="25" max="25" width="3" style="1" customWidth="1"/>
    <col min="26" max="26" width="4.1640625" style="1" customWidth="1"/>
    <col min="27" max="27" width="5.6640625" style="1" customWidth="1"/>
    <col min="28" max="29" width="20.83203125" style="1" customWidth="1"/>
    <col min="30" max="30" width="11.5" style="1" customWidth="1"/>
    <col min="31" max="31" width="9" style="1" customWidth="1"/>
    <col min="32" max="32" width="18" style="5" bestFit="1" customWidth="1"/>
    <col min="33" max="33" width="1.5" style="5" customWidth="1"/>
    <col min="34" max="34" width="17.33203125" style="5" customWidth="1"/>
    <col min="35" max="36" width="4.6640625" style="1" customWidth="1"/>
    <col min="37" max="16384" width="9.33203125" style="1"/>
  </cols>
  <sheetData>
    <row r="2" spans="2:3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9"/>
      <c r="N2" s="9"/>
      <c r="O2" s="9"/>
      <c r="P2" s="9"/>
      <c r="Q2" s="9"/>
      <c r="R2" s="14"/>
      <c r="S2" s="19"/>
      <c r="T2" s="9"/>
      <c r="U2" s="9"/>
      <c r="V2" s="9"/>
      <c r="W2" s="9"/>
      <c r="X2" s="9"/>
      <c r="Y2" s="14"/>
      <c r="Z2" s="14"/>
      <c r="AA2" s="14"/>
      <c r="AB2" s="14"/>
      <c r="AC2" s="14"/>
      <c r="AD2" s="14"/>
      <c r="AE2" s="14"/>
      <c r="AF2" s="9"/>
      <c r="AG2" s="9"/>
      <c r="AH2" s="9"/>
      <c r="AI2" s="14"/>
    </row>
    <row r="3" spans="2:35" s="25" customFormat="1" ht="20.25">
      <c r="B3" s="29"/>
      <c r="C3" s="64" t="s">
        <v>152</v>
      </c>
      <c r="D3" s="61"/>
      <c r="E3" s="61"/>
      <c r="F3" s="61"/>
      <c r="G3" s="61"/>
      <c r="H3" s="61"/>
      <c r="I3" s="61"/>
      <c r="J3" s="61"/>
      <c r="K3" s="61"/>
      <c r="L3" s="61"/>
      <c r="M3" s="18"/>
      <c r="N3" s="18"/>
      <c r="O3" s="18"/>
      <c r="P3" s="18"/>
      <c r="Q3" s="18"/>
      <c r="R3" s="61"/>
      <c r="S3" s="18"/>
      <c r="T3" s="18"/>
      <c r="U3" s="18"/>
      <c r="V3" s="18"/>
      <c r="W3" s="18"/>
      <c r="X3" s="18"/>
      <c r="Y3" s="61"/>
      <c r="Z3" s="61"/>
      <c r="AA3" s="61"/>
      <c r="AB3" s="61"/>
      <c r="AC3" s="61"/>
      <c r="AD3" s="61"/>
      <c r="AE3" s="61"/>
      <c r="AF3" s="18"/>
      <c r="AG3" s="18"/>
      <c r="AH3" s="18"/>
      <c r="AI3" s="29"/>
    </row>
    <row r="4" spans="2:35" s="25" customFormat="1" ht="15.75">
      <c r="B4" s="29"/>
      <c r="C4" s="65" t="s">
        <v>184</v>
      </c>
      <c r="D4" s="61"/>
      <c r="E4" s="61"/>
      <c r="F4" s="61"/>
      <c r="G4" s="61"/>
      <c r="H4" s="61"/>
      <c r="I4" s="61"/>
      <c r="J4" s="61"/>
      <c r="K4" s="61"/>
      <c r="L4" s="61"/>
      <c r="M4" s="18"/>
      <c r="N4" s="18"/>
      <c r="O4" s="18"/>
      <c r="P4" s="18"/>
      <c r="Q4" s="18"/>
      <c r="R4" s="61"/>
      <c r="S4" s="18"/>
      <c r="T4" s="18"/>
      <c r="U4" s="18"/>
      <c r="V4" s="18"/>
      <c r="W4" s="18"/>
      <c r="X4" s="18"/>
      <c r="Y4" s="61"/>
      <c r="Z4" s="61"/>
      <c r="AA4" s="61"/>
      <c r="AB4" s="61"/>
      <c r="AC4" s="61"/>
      <c r="AD4" s="61"/>
      <c r="AE4" s="61"/>
      <c r="AF4" s="18"/>
      <c r="AG4" s="18"/>
      <c r="AH4" s="18"/>
      <c r="AI4" s="29"/>
    </row>
    <row r="5" spans="2:35" s="25" customFormat="1" ht="15.75">
      <c r="B5" s="29"/>
      <c r="C5" s="65" t="s">
        <v>183</v>
      </c>
      <c r="D5" s="61"/>
      <c r="E5" s="61"/>
      <c r="F5" s="61"/>
      <c r="G5" s="61"/>
      <c r="H5" s="61"/>
      <c r="I5" s="61"/>
      <c r="J5" s="61"/>
      <c r="K5" s="61"/>
      <c r="L5" s="61"/>
      <c r="M5" s="18"/>
      <c r="N5" s="18"/>
      <c r="O5" s="18"/>
      <c r="P5" s="18"/>
      <c r="Q5" s="18"/>
      <c r="R5" s="61"/>
      <c r="S5" s="18"/>
      <c r="T5" s="18"/>
      <c r="U5" s="18"/>
      <c r="V5" s="18"/>
      <c r="W5" s="18"/>
      <c r="X5" s="18"/>
      <c r="Y5" s="61"/>
      <c r="Z5" s="61"/>
      <c r="AA5" s="61"/>
      <c r="AB5" s="61"/>
      <c r="AC5" s="61"/>
      <c r="AD5" s="61"/>
      <c r="AE5" s="61"/>
      <c r="AF5" s="18"/>
      <c r="AG5" s="18"/>
      <c r="AH5" s="18"/>
      <c r="AI5" s="29"/>
    </row>
    <row r="6" spans="2:35" s="25" customFormat="1" ht="15.75">
      <c r="B6" s="29"/>
      <c r="C6" s="65" t="s">
        <v>151</v>
      </c>
      <c r="D6" s="61"/>
      <c r="E6" s="61"/>
      <c r="F6" s="61"/>
      <c r="G6" s="61"/>
      <c r="H6" s="61"/>
      <c r="I6" s="61"/>
      <c r="J6" s="61"/>
      <c r="K6" s="61"/>
      <c r="L6" s="61"/>
      <c r="M6" s="18"/>
      <c r="N6" s="18"/>
      <c r="O6" s="18"/>
      <c r="P6" s="18"/>
      <c r="Q6" s="18"/>
      <c r="R6" s="61"/>
      <c r="S6" s="18"/>
      <c r="T6" s="18"/>
      <c r="U6" s="18"/>
      <c r="V6" s="18"/>
      <c r="W6" s="18"/>
      <c r="X6" s="18"/>
      <c r="Y6" s="61"/>
      <c r="Z6" s="61"/>
      <c r="AA6" s="61"/>
      <c r="AB6" s="61"/>
      <c r="AC6" s="61"/>
      <c r="AD6" s="61"/>
      <c r="AE6" s="61"/>
      <c r="AF6" s="18"/>
      <c r="AG6" s="18"/>
      <c r="AH6" s="18"/>
      <c r="AI6" s="29"/>
    </row>
    <row r="7" spans="2:35" s="2" customFormat="1" ht="15.75">
      <c r="B7" s="38"/>
      <c r="C7" s="37" t="s">
        <v>0</v>
      </c>
      <c r="D7" s="38"/>
      <c r="E7" s="38"/>
      <c r="F7" s="38"/>
      <c r="G7" s="38"/>
      <c r="H7" s="38"/>
      <c r="I7" s="39"/>
      <c r="J7" s="39"/>
      <c r="K7" s="39"/>
      <c r="L7" s="39"/>
      <c r="M7" s="40"/>
      <c r="N7" s="40"/>
      <c r="O7" s="40"/>
      <c r="P7" s="40"/>
      <c r="Q7" s="40"/>
      <c r="R7" s="38"/>
      <c r="S7" s="41"/>
      <c r="T7" s="40"/>
      <c r="U7" s="40"/>
      <c r="V7" s="40"/>
      <c r="W7" s="40"/>
      <c r="X7" s="40"/>
      <c r="Y7" s="42"/>
      <c r="Z7" s="42"/>
      <c r="AA7" s="38"/>
      <c r="AB7" s="44" t="s">
        <v>1</v>
      </c>
      <c r="AC7" s="42"/>
      <c r="AD7" s="42"/>
      <c r="AE7" s="42"/>
      <c r="AF7" s="43"/>
      <c r="AG7" s="43"/>
      <c r="AH7" s="38"/>
      <c r="AI7" s="38"/>
    </row>
    <row r="8" spans="2:3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3" t="s">
        <v>185</v>
      </c>
      <c r="N8" s="3"/>
      <c r="O8" s="32"/>
      <c r="P8" s="3"/>
      <c r="Q8" s="3"/>
      <c r="R8" s="14"/>
      <c r="S8" s="32" t="s">
        <v>186</v>
      </c>
      <c r="T8" s="3"/>
      <c r="U8" s="3"/>
      <c r="V8" s="3"/>
      <c r="W8" s="3"/>
      <c r="X8" s="4"/>
      <c r="Y8" s="45"/>
      <c r="Z8" s="45"/>
      <c r="AA8" s="45"/>
      <c r="AB8" s="45"/>
      <c r="AC8" s="45"/>
      <c r="AD8" s="45"/>
      <c r="AE8" s="45"/>
      <c r="AF8" s="7" t="s">
        <v>2</v>
      </c>
      <c r="AG8" s="7"/>
      <c r="AH8" s="7" t="s">
        <v>3</v>
      </c>
      <c r="AI8" s="14"/>
    </row>
    <row r="9" spans="2:35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6" t="s">
        <v>4</v>
      </c>
      <c r="N9" s="6"/>
      <c r="O9" s="6" t="s">
        <v>5</v>
      </c>
      <c r="P9" s="6"/>
      <c r="Q9" s="6" t="s">
        <v>6</v>
      </c>
      <c r="R9" s="14"/>
      <c r="S9" s="33" t="s">
        <v>4</v>
      </c>
      <c r="T9" s="6"/>
      <c r="U9" s="6" t="s">
        <v>5</v>
      </c>
      <c r="V9" s="6"/>
      <c r="W9" s="6" t="s">
        <v>6</v>
      </c>
      <c r="X9" s="7"/>
      <c r="Y9" s="45"/>
      <c r="Z9" s="45"/>
      <c r="AA9" s="45"/>
      <c r="AB9" s="45"/>
      <c r="AC9" s="45"/>
      <c r="AD9" s="45"/>
      <c r="AE9" s="45"/>
      <c r="AF9" s="67" t="s">
        <v>187</v>
      </c>
      <c r="AG9" s="49"/>
      <c r="AH9" s="8" t="s">
        <v>157</v>
      </c>
      <c r="AI9" s="14"/>
    </row>
    <row r="10" spans="2:35">
      <c r="B10" s="14"/>
      <c r="E10" s="14"/>
      <c r="F10" s="14"/>
      <c r="G10" s="14"/>
      <c r="H10" s="14"/>
      <c r="I10" s="14"/>
      <c r="J10" s="14"/>
      <c r="K10" s="14"/>
      <c r="L10" s="14"/>
      <c r="M10" s="7"/>
      <c r="N10" s="7"/>
      <c r="O10" s="7"/>
      <c r="P10" s="7"/>
      <c r="Q10" s="7"/>
      <c r="R10" s="14"/>
      <c r="S10" s="34"/>
      <c r="T10" s="7"/>
      <c r="U10" s="7"/>
      <c r="V10" s="7"/>
      <c r="W10" s="7"/>
      <c r="X10" s="9"/>
      <c r="Y10" s="47" t="s">
        <v>7</v>
      </c>
      <c r="Z10" s="47" t="s">
        <v>8</v>
      </c>
      <c r="AA10" s="14"/>
      <c r="AB10" s="14"/>
      <c r="AC10" s="14"/>
      <c r="AD10" s="14"/>
      <c r="AE10" s="14"/>
      <c r="AF10" s="9"/>
      <c r="AG10" s="9"/>
      <c r="AH10" s="48"/>
      <c r="AI10" s="14"/>
    </row>
    <row r="11" spans="2:35">
      <c r="B11" s="14"/>
      <c r="C11" s="46" t="s">
        <v>13</v>
      </c>
      <c r="D11" s="47" t="s">
        <v>14</v>
      </c>
      <c r="E11" s="14"/>
      <c r="G11" s="14"/>
      <c r="H11" s="14"/>
      <c r="I11" s="14"/>
      <c r="J11" s="14"/>
      <c r="K11" s="14"/>
      <c r="L11" s="14"/>
      <c r="M11" s="7"/>
      <c r="N11" s="7"/>
      <c r="O11" s="7"/>
      <c r="P11" s="7"/>
      <c r="Q11" s="7"/>
      <c r="R11" s="14"/>
      <c r="S11" s="34"/>
      <c r="T11" s="7"/>
      <c r="U11" s="7"/>
      <c r="V11" s="7"/>
      <c r="W11" s="7"/>
      <c r="X11" s="9"/>
      <c r="Y11" s="47"/>
      <c r="Z11" s="46" t="s">
        <v>9</v>
      </c>
      <c r="AA11" s="47" t="s">
        <v>10</v>
      </c>
      <c r="AB11" s="14"/>
      <c r="AC11" s="14"/>
      <c r="AD11" s="14"/>
      <c r="AE11" s="14"/>
      <c r="AF11" s="9"/>
      <c r="AG11" s="9"/>
      <c r="AH11" s="9"/>
      <c r="AI11" s="14"/>
    </row>
    <row r="12" spans="2:35">
      <c r="B12" s="14"/>
      <c r="C12" s="46"/>
      <c r="D12" s="47"/>
      <c r="E12" s="49" t="s">
        <v>11</v>
      </c>
      <c r="F12" s="14" t="s">
        <v>136</v>
      </c>
      <c r="G12" s="14"/>
      <c r="H12" s="14"/>
      <c r="I12" s="14"/>
      <c r="J12" s="14"/>
      <c r="K12" s="14"/>
      <c r="L12" s="14"/>
      <c r="M12" s="10">
        <v>4755.13</v>
      </c>
      <c r="N12" s="7"/>
      <c r="O12" s="10">
        <v>4755.07</v>
      </c>
      <c r="P12" s="7"/>
      <c r="Q12" s="10">
        <f>M12-O12</f>
        <v>6.0000000000400178E-2</v>
      </c>
      <c r="R12" s="14"/>
      <c r="S12" s="10">
        <v>4755.13</v>
      </c>
      <c r="T12" s="7"/>
      <c r="U12" s="10">
        <v>4755.07</v>
      </c>
      <c r="V12" s="7"/>
      <c r="W12" s="10">
        <f>S12-U12</f>
        <v>6.0000000000400178E-2</v>
      </c>
      <c r="X12" s="9"/>
      <c r="Y12" s="47"/>
      <c r="Z12" s="46"/>
      <c r="AA12" s="29" t="s">
        <v>141</v>
      </c>
      <c r="AB12" s="29"/>
      <c r="AC12" s="29"/>
      <c r="AD12" s="29"/>
      <c r="AE12" s="14"/>
      <c r="AF12" s="9"/>
      <c r="AG12" s="9"/>
      <c r="AH12" s="9"/>
      <c r="AI12" s="14"/>
    </row>
    <row r="13" spans="2:35" ht="13.5" thickBot="1">
      <c r="B13" s="14"/>
      <c r="C13" s="49"/>
      <c r="D13" s="14"/>
      <c r="E13" s="49" t="s">
        <v>17</v>
      </c>
      <c r="F13" s="14" t="s">
        <v>18</v>
      </c>
      <c r="G13" s="14"/>
      <c r="H13" s="14"/>
      <c r="I13" s="14"/>
      <c r="J13" s="14"/>
      <c r="K13" s="14"/>
      <c r="L13" s="14"/>
      <c r="M13" s="62">
        <v>643976.65999999992</v>
      </c>
      <c r="N13" s="10"/>
      <c r="O13" s="62">
        <v>602088.79999999993</v>
      </c>
      <c r="P13" s="10"/>
      <c r="Q13" s="62">
        <f>M13-O13</f>
        <v>41887.859999999986</v>
      </c>
      <c r="R13" s="50"/>
      <c r="S13" s="62">
        <v>639852.66999999993</v>
      </c>
      <c r="T13" s="10"/>
      <c r="U13" s="62">
        <v>544308.31999999995</v>
      </c>
      <c r="V13" s="10"/>
      <c r="W13" s="62">
        <f>S13-U13</f>
        <v>95544.349999999977</v>
      </c>
      <c r="X13" s="9"/>
      <c r="Y13" s="49"/>
      <c r="Z13" s="49"/>
      <c r="AA13" s="51" t="s">
        <v>11</v>
      </c>
      <c r="AB13" s="14" t="s">
        <v>12</v>
      </c>
      <c r="AC13" s="14"/>
      <c r="AD13" s="14"/>
      <c r="AE13" s="14"/>
      <c r="AF13" s="12">
        <v>1668958.4</v>
      </c>
      <c r="AG13" s="9"/>
      <c r="AH13" s="12">
        <v>1668958.4</v>
      </c>
      <c r="AI13" s="14"/>
    </row>
    <row r="14" spans="2:35" ht="14.25" thickTop="1" thickBot="1">
      <c r="B14" s="14"/>
      <c r="C14" s="49"/>
      <c r="D14" s="14"/>
      <c r="E14" s="49"/>
      <c r="F14" s="14"/>
      <c r="G14" s="14"/>
      <c r="H14" s="14"/>
      <c r="I14" s="14"/>
      <c r="J14" s="14"/>
      <c r="K14" s="14"/>
      <c r="L14" s="14"/>
      <c r="M14" s="13">
        <f>SUM(M12:M13)</f>
        <v>648731.78999999992</v>
      </c>
      <c r="N14" s="10"/>
      <c r="O14" s="13">
        <f>SUM(O12:O13)</f>
        <v>606843.86999999988</v>
      </c>
      <c r="P14" s="10"/>
      <c r="Q14" s="13">
        <f>SUM(Q12:Q13)</f>
        <v>41887.919999999984</v>
      </c>
      <c r="R14" s="50"/>
      <c r="S14" s="13">
        <f>SUM(S12:S13)</f>
        <v>644607.79999999993</v>
      </c>
      <c r="T14" s="10"/>
      <c r="U14" s="13">
        <f>SUM(U12:U13)</f>
        <v>549063.3899999999</v>
      </c>
      <c r="V14" s="10"/>
      <c r="W14" s="13">
        <f>SUM(W12:W13)</f>
        <v>95544.409999999974</v>
      </c>
      <c r="X14" s="9"/>
      <c r="Y14" s="49"/>
      <c r="AI14" s="14"/>
    </row>
    <row r="15" spans="2:35" ht="13.5" thickTop="1">
      <c r="B15" s="14"/>
      <c r="C15" s="49"/>
      <c r="D15" s="14"/>
      <c r="E15" s="14"/>
      <c r="F15" s="14"/>
      <c r="G15" s="14"/>
      <c r="H15" s="14"/>
      <c r="I15" s="14"/>
      <c r="J15" s="14"/>
      <c r="K15" s="14"/>
      <c r="L15" s="14"/>
      <c r="M15" s="7"/>
      <c r="N15" s="7"/>
      <c r="O15" s="7"/>
      <c r="P15" s="7"/>
      <c r="Q15" s="7"/>
      <c r="R15" s="14"/>
      <c r="S15" s="7"/>
      <c r="T15" s="7"/>
      <c r="U15" s="7"/>
      <c r="V15" s="7"/>
      <c r="W15" s="7"/>
      <c r="X15" s="9"/>
      <c r="Y15" s="49"/>
      <c r="Z15" s="46" t="s">
        <v>19</v>
      </c>
      <c r="AA15" s="47" t="s">
        <v>20</v>
      </c>
      <c r="AB15" s="14"/>
      <c r="AC15" s="14"/>
      <c r="AD15" s="14"/>
      <c r="AE15" s="14"/>
      <c r="AF15" s="19"/>
      <c r="AG15" s="19"/>
      <c r="AH15" s="19"/>
      <c r="AI15" s="14"/>
    </row>
    <row r="16" spans="2:35">
      <c r="B16" s="14"/>
      <c r="C16" s="46" t="s">
        <v>21</v>
      </c>
      <c r="D16" s="47" t="s">
        <v>22</v>
      </c>
      <c r="E16" s="14"/>
      <c r="F16" s="14"/>
      <c r="G16" s="14"/>
      <c r="H16" s="14"/>
      <c r="I16" s="14"/>
      <c r="J16" s="14"/>
      <c r="K16" s="14"/>
      <c r="L16" s="14"/>
      <c r="M16" s="7"/>
      <c r="N16" s="7"/>
      <c r="O16" s="7"/>
      <c r="P16" s="7"/>
      <c r="Q16" s="7"/>
      <c r="R16" s="14"/>
      <c r="S16" s="7"/>
      <c r="T16" s="7"/>
      <c r="U16" s="7"/>
      <c r="V16" s="7"/>
      <c r="W16" s="7"/>
      <c r="X16" s="9"/>
      <c r="Y16" s="49"/>
      <c r="Z16" s="46"/>
      <c r="AA16" s="47" t="s">
        <v>23</v>
      </c>
      <c r="AB16" s="14"/>
      <c r="AC16" s="14"/>
      <c r="AD16" s="14"/>
      <c r="AE16" s="14"/>
      <c r="AF16" s="19"/>
      <c r="AG16" s="19"/>
      <c r="AH16" s="19"/>
      <c r="AI16" s="14"/>
    </row>
    <row r="17" spans="2:35">
      <c r="B17" s="14"/>
      <c r="D17" s="46" t="s">
        <v>9</v>
      </c>
      <c r="E17" s="52" t="s">
        <v>146</v>
      </c>
      <c r="F17" s="14"/>
      <c r="G17" s="14"/>
      <c r="H17" s="14"/>
      <c r="I17" s="14"/>
      <c r="J17" s="14"/>
      <c r="K17" s="14"/>
      <c r="L17" s="14"/>
      <c r="M17" s="9"/>
      <c r="N17" s="9"/>
      <c r="O17" s="9"/>
      <c r="P17" s="9"/>
      <c r="Q17" s="9"/>
      <c r="R17" s="14"/>
      <c r="S17" s="9"/>
      <c r="T17" s="9"/>
      <c r="U17" s="9"/>
      <c r="V17" s="9"/>
      <c r="W17" s="9"/>
      <c r="X17" s="9"/>
      <c r="AA17" s="47" t="s">
        <v>15</v>
      </c>
      <c r="AB17" s="14" t="s">
        <v>118</v>
      </c>
      <c r="AI17" s="14"/>
    </row>
    <row r="18" spans="2:35" ht="13.5" thickBot="1">
      <c r="B18" s="14"/>
      <c r="D18" s="14"/>
      <c r="E18" s="49" t="s">
        <v>24</v>
      </c>
      <c r="F18" s="14" t="s">
        <v>147</v>
      </c>
      <c r="G18" s="14"/>
      <c r="H18" s="14"/>
      <c r="I18" s="14"/>
      <c r="J18" s="14"/>
      <c r="K18" s="14"/>
      <c r="L18" s="14"/>
      <c r="M18" s="23">
        <v>5124</v>
      </c>
      <c r="N18" s="19"/>
      <c r="O18" s="23">
        <v>5123.9900000000007</v>
      </c>
      <c r="P18" s="19"/>
      <c r="Q18" s="23">
        <f>M18-O18</f>
        <v>9.999999999308784E-3</v>
      </c>
      <c r="R18" s="14"/>
      <c r="S18" s="23">
        <v>5124</v>
      </c>
      <c r="T18" s="19"/>
      <c r="U18" s="23">
        <v>5123.9900000000007</v>
      </c>
      <c r="V18" s="19"/>
      <c r="W18" s="23">
        <f>S18-U18</f>
        <v>9.999999999308784E-3</v>
      </c>
      <c r="X18" s="9"/>
      <c r="AA18" s="47"/>
      <c r="AB18" s="1" t="s">
        <v>119</v>
      </c>
      <c r="AC18" s="14"/>
      <c r="AD18" s="14"/>
      <c r="AE18" s="14"/>
      <c r="AF18" s="5">
        <v>0</v>
      </c>
      <c r="AH18" s="5">
        <v>1.02</v>
      </c>
      <c r="AI18" s="14"/>
    </row>
    <row r="19" spans="2:35" ht="13.5" thickTop="1">
      <c r="B19" s="14"/>
      <c r="S19" s="5"/>
      <c r="X19" s="9"/>
      <c r="AA19" s="47" t="s">
        <v>16</v>
      </c>
      <c r="AB19" s="14" t="s">
        <v>143</v>
      </c>
      <c r="AI19" s="14"/>
    </row>
    <row r="20" spans="2:35">
      <c r="B20" s="14"/>
      <c r="C20" s="14"/>
      <c r="D20" s="46" t="s">
        <v>28</v>
      </c>
      <c r="E20" s="52" t="s">
        <v>29</v>
      </c>
      <c r="F20" s="14"/>
      <c r="G20" s="14"/>
      <c r="H20" s="14"/>
      <c r="I20" s="14"/>
      <c r="J20" s="14"/>
      <c r="K20" s="14"/>
      <c r="L20" s="14"/>
      <c r="M20" s="9"/>
      <c r="N20" s="9"/>
      <c r="O20" s="9"/>
      <c r="P20" s="9"/>
      <c r="Q20" s="9"/>
      <c r="R20" s="14"/>
      <c r="S20" s="9"/>
      <c r="T20" s="9"/>
      <c r="U20" s="9"/>
      <c r="V20" s="9"/>
      <c r="W20" s="9"/>
      <c r="X20" s="9"/>
      <c r="Y20" s="49"/>
      <c r="Z20" s="46"/>
      <c r="AA20" s="47"/>
      <c r="AB20" s="1" t="s">
        <v>142</v>
      </c>
      <c r="AC20" s="14"/>
      <c r="AD20" s="14"/>
      <c r="AE20" s="14"/>
      <c r="AF20" s="19">
        <v>389456.83999999997</v>
      </c>
      <c r="AG20" s="19"/>
      <c r="AH20" s="19">
        <v>350830.07</v>
      </c>
      <c r="AI20" s="14"/>
    </row>
    <row r="21" spans="2:35" ht="13.5" thickBot="1">
      <c r="B21" s="14"/>
      <c r="C21" s="49"/>
      <c r="D21" s="14"/>
      <c r="E21" s="49" t="s">
        <v>11</v>
      </c>
      <c r="F21" s="14" t="s">
        <v>30</v>
      </c>
      <c r="G21" s="14"/>
      <c r="H21" s="14"/>
      <c r="I21" s="14"/>
      <c r="J21" s="14"/>
      <c r="K21" s="14"/>
      <c r="L21" s="14"/>
      <c r="M21" s="19">
        <v>174475.55</v>
      </c>
      <c r="N21" s="19"/>
      <c r="O21" s="19">
        <v>0</v>
      </c>
      <c r="P21" s="19"/>
      <c r="Q21" s="19">
        <f>M21-O21</f>
        <v>174475.55</v>
      </c>
      <c r="R21" s="14"/>
      <c r="S21" s="19">
        <v>174475.55</v>
      </c>
      <c r="T21" s="19"/>
      <c r="U21" s="19">
        <v>0</v>
      </c>
      <c r="V21" s="19"/>
      <c r="W21" s="19">
        <f>S21-U21</f>
        <v>174475.55</v>
      </c>
      <c r="X21" s="9"/>
      <c r="Y21" s="49"/>
      <c r="AF21" s="11">
        <f>SUM(AF18:AF20)</f>
        <v>389456.83999999997</v>
      </c>
      <c r="AG21" s="19"/>
      <c r="AH21" s="11">
        <f>SUM(AH18:AH20)</f>
        <v>350831.09</v>
      </c>
      <c r="AI21" s="14"/>
    </row>
    <row r="22" spans="2:35" ht="13.5" thickTop="1">
      <c r="B22" s="14"/>
      <c r="C22" s="49"/>
      <c r="D22" s="14"/>
      <c r="E22" s="49" t="s">
        <v>16</v>
      </c>
      <c r="F22" s="14" t="s">
        <v>32</v>
      </c>
      <c r="G22" s="14"/>
      <c r="H22" s="14"/>
      <c r="I22" s="14"/>
      <c r="J22" s="14"/>
      <c r="K22" s="14"/>
      <c r="L22" s="14"/>
      <c r="M22" s="19">
        <v>2896944.5400000005</v>
      </c>
      <c r="N22" s="19"/>
      <c r="O22" s="19">
        <v>1268919.5900000001</v>
      </c>
      <c r="P22" s="19"/>
      <c r="Q22" s="19">
        <f>M22-O22</f>
        <v>1628024.9500000004</v>
      </c>
      <c r="R22" s="14"/>
      <c r="S22" s="19">
        <v>2895847.0000000005</v>
      </c>
      <c r="T22" s="19"/>
      <c r="U22" s="19">
        <v>1153060.1000000001</v>
      </c>
      <c r="V22" s="19"/>
      <c r="W22" s="19">
        <f>S22-U22</f>
        <v>1742786.9000000004</v>
      </c>
      <c r="X22" s="9"/>
      <c r="Y22" s="49"/>
      <c r="Z22" s="46"/>
      <c r="AA22" s="49"/>
      <c r="AB22" s="14"/>
      <c r="AC22" s="14"/>
      <c r="AD22" s="14"/>
      <c r="AE22" s="14"/>
      <c r="AI22" s="14"/>
    </row>
    <row r="23" spans="2:35">
      <c r="B23" s="14"/>
      <c r="C23" s="49"/>
      <c r="D23" s="14"/>
      <c r="E23" s="49" t="s">
        <v>17</v>
      </c>
      <c r="F23" s="1" t="s">
        <v>137</v>
      </c>
      <c r="Q23" s="19"/>
      <c r="S23" s="5"/>
      <c r="W23" s="19"/>
      <c r="X23" s="9"/>
      <c r="AI23" s="14"/>
    </row>
    <row r="24" spans="2:35">
      <c r="B24" s="14"/>
      <c r="C24" s="49"/>
      <c r="D24" s="14"/>
      <c r="F24" s="1" t="s">
        <v>138</v>
      </c>
      <c r="M24" s="5">
        <v>2582747.8400000008</v>
      </c>
      <c r="O24" s="5">
        <v>1416139.22</v>
      </c>
      <c r="Q24" s="19">
        <f>M24-O24</f>
        <v>1166608.6200000008</v>
      </c>
      <c r="S24" s="5">
        <v>2106048.25</v>
      </c>
      <c r="U24" s="5">
        <v>1183430.54</v>
      </c>
      <c r="W24" s="19">
        <f>S24-U24</f>
        <v>922617.71</v>
      </c>
      <c r="X24" s="9"/>
      <c r="Z24" s="46" t="s">
        <v>25</v>
      </c>
      <c r="AA24" s="47" t="s">
        <v>26</v>
      </c>
      <c r="AI24" s="14"/>
    </row>
    <row r="25" spans="2:35">
      <c r="B25" s="14"/>
      <c r="C25" s="49"/>
      <c r="D25" s="14"/>
      <c r="E25" s="49" t="s">
        <v>24</v>
      </c>
      <c r="F25" s="14" t="s">
        <v>115</v>
      </c>
      <c r="G25" s="14"/>
      <c r="H25" s="14"/>
      <c r="I25" s="14"/>
      <c r="J25" s="14"/>
      <c r="K25" s="14"/>
      <c r="L25" s="14"/>
      <c r="M25" s="19">
        <v>101434.47</v>
      </c>
      <c r="N25" s="19"/>
      <c r="O25" s="19">
        <v>85434.08</v>
      </c>
      <c r="P25" s="19"/>
      <c r="Q25" s="19">
        <f>M25-O25</f>
        <v>16000.39</v>
      </c>
      <c r="R25" s="14"/>
      <c r="S25" s="19">
        <v>94533.47</v>
      </c>
      <c r="T25" s="19"/>
      <c r="U25" s="19">
        <v>79264.27</v>
      </c>
      <c r="V25" s="19"/>
      <c r="W25" s="19">
        <f>S25-U25</f>
        <v>15269.199999999997</v>
      </c>
      <c r="X25" s="9"/>
      <c r="Z25" s="46"/>
      <c r="AA25" s="51" t="s">
        <v>11</v>
      </c>
      <c r="AB25" s="14" t="s">
        <v>27</v>
      </c>
      <c r="AC25" s="14"/>
      <c r="AF25" s="19">
        <v>2514.7800000000002</v>
      </c>
      <c r="AG25" s="1"/>
      <c r="AH25" s="19">
        <v>2514.7800000000002</v>
      </c>
      <c r="AI25" s="14"/>
    </row>
    <row r="26" spans="2:35">
      <c r="B26" s="14"/>
      <c r="C26" s="49"/>
      <c r="D26" s="14"/>
      <c r="E26" s="49" t="s">
        <v>31</v>
      </c>
      <c r="F26" s="14" t="s">
        <v>35</v>
      </c>
      <c r="G26" s="14"/>
      <c r="H26" s="14"/>
      <c r="I26" s="14"/>
      <c r="J26" s="14"/>
      <c r="K26" s="14"/>
      <c r="L26" s="14"/>
      <c r="M26" s="19">
        <v>117432.28</v>
      </c>
      <c r="N26" s="19"/>
      <c r="O26" s="19">
        <v>81761.73</v>
      </c>
      <c r="P26" s="9"/>
      <c r="Q26" s="19">
        <f>M26-O26</f>
        <v>35670.550000000003</v>
      </c>
      <c r="R26" s="19"/>
      <c r="S26" s="19">
        <v>102994.75</v>
      </c>
      <c r="T26" s="19"/>
      <c r="U26" s="19">
        <v>77273.210000000006</v>
      </c>
      <c r="V26" s="14"/>
      <c r="W26" s="19">
        <f>S26-U26</f>
        <v>25721.539999999994</v>
      </c>
      <c r="X26" s="9"/>
      <c r="Y26" s="49"/>
      <c r="AA26" s="1" t="s">
        <v>24</v>
      </c>
      <c r="AB26" s="1" t="s">
        <v>121</v>
      </c>
      <c r="AI26" s="14"/>
    </row>
    <row r="27" spans="2:35" ht="13.5" thickBot="1">
      <c r="B27" s="14"/>
      <c r="C27" s="49"/>
      <c r="D27" s="14"/>
      <c r="F27" s="14"/>
      <c r="G27" s="14"/>
      <c r="H27" s="14"/>
      <c r="I27" s="14"/>
      <c r="J27" s="14"/>
      <c r="K27" s="14"/>
      <c r="L27" s="14"/>
      <c r="M27" s="22">
        <f>SUM(M21:M26)</f>
        <v>5873034.6800000016</v>
      </c>
      <c r="O27" s="22">
        <f>SUM(O21:O26)</f>
        <v>2852254.62</v>
      </c>
      <c r="P27" s="9"/>
      <c r="Q27" s="22">
        <f>SUM(Q21:Q26)</f>
        <v>3020780.060000001</v>
      </c>
      <c r="R27" s="14"/>
      <c r="S27" s="22">
        <f>SUM(S21:S26)</f>
        <v>5373899.0200000005</v>
      </c>
      <c r="U27" s="22">
        <f>SUM(U21:U26)</f>
        <v>2493028.12</v>
      </c>
      <c r="V27" s="14"/>
      <c r="W27" s="11">
        <f>SUM(W21:W26)</f>
        <v>2880870.9000000004</v>
      </c>
      <c r="X27" s="9"/>
      <c r="AB27" s="1" t="s">
        <v>122</v>
      </c>
      <c r="AC27" s="14"/>
      <c r="AD27" s="14"/>
      <c r="AE27" s="14"/>
      <c r="AF27" s="25">
        <v>1978297.12</v>
      </c>
      <c r="AG27" s="19"/>
      <c r="AH27" s="25">
        <v>1896695.18</v>
      </c>
      <c r="AI27" s="14"/>
    </row>
    <row r="28" spans="2:35" ht="14.25" thickTop="1" thickBot="1">
      <c r="B28" s="14"/>
      <c r="E28" s="14" t="s">
        <v>37</v>
      </c>
      <c r="M28" s="22">
        <f>M18+M27</f>
        <v>5878158.6800000016</v>
      </c>
      <c r="O28" s="22">
        <f>O27+O18</f>
        <v>2857378.6100000003</v>
      </c>
      <c r="P28" s="9"/>
      <c r="Q28" s="22">
        <f>Q18+Q27</f>
        <v>3020780.0700000008</v>
      </c>
      <c r="R28" s="14"/>
      <c r="S28" s="22">
        <f>S18+S27</f>
        <v>5379023.0200000005</v>
      </c>
      <c r="U28" s="22">
        <f>U27+U18</f>
        <v>2498152.1100000003</v>
      </c>
      <c r="V28" s="14"/>
      <c r="W28" s="22">
        <f>W18+W27</f>
        <v>2880870.91</v>
      </c>
      <c r="X28" s="9"/>
      <c r="Y28" s="49"/>
      <c r="Z28" s="49"/>
      <c r="AD28" s="14"/>
      <c r="AE28" s="14"/>
      <c r="AF28" s="11">
        <f>SUM(AF25:AF27)</f>
        <v>1980811.9000000001</v>
      </c>
      <c r="AG28" s="19"/>
      <c r="AH28" s="11">
        <f>SUM(AH25:AH27)</f>
        <v>1899209.96</v>
      </c>
      <c r="AI28" s="14"/>
    </row>
    <row r="29" spans="2:35" ht="13.5" thickTop="1">
      <c r="B29" s="14"/>
      <c r="C29" s="49"/>
      <c r="D29" s="14"/>
      <c r="P29" s="9"/>
      <c r="R29" s="14"/>
      <c r="T29" s="14"/>
      <c r="V29" s="14"/>
      <c r="X29" s="9"/>
      <c r="Y29" s="49"/>
      <c r="AI29" s="14"/>
    </row>
    <row r="30" spans="2:35">
      <c r="B30" s="14"/>
      <c r="C30" s="49"/>
      <c r="D30" s="46" t="s">
        <v>38</v>
      </c>
      <c r="E30" s="52" t="s">
        <v>39</v>
      </c>
      <c r="F30" s="14"/>
      <c r="G30" s="14"/>
      <c r="H30" s="14"/>
      <c r="I30" s="14"/>
      <c r="J30" s="14"/>
      <c r="K30" s="14"/>
      <c r="L30" s="14"/>
      <c r="M30" s="9"/>
      <c r="N30" s="9"/>
      <c r="O30" s="9"/>
      <c r="P30" s="9"/>
      <c r="Q30" s="9"/>
      <c r="R30" s="14"/>
      <c r="S30" s="19"/>
      <c r="T30" s="14"/>
      <c r="U30" s="9"/>
      <c r="V30" s="14"/>
      <c r="W30" s="9"/>
      <c r="X30" s="9"/>
      <c r="Z30" s="46" t="s">
        <v>33</v>
      </c>
      <c r="AA30" s="47" t="s">
        <v>34</v>
      </c>
      <c r="AB30" s="14"/>
      <c r="AC30" s="14"/>
      <c r="AD30" s="14"/>
      <c r="AE30" s="14"/>
      <c r="AF30" s="19"/>
      <c r="AG30" s="19"/>
      <c r="AH30" s="19"/>
      <c r="AI30" s="14"/>
    </row>
    <row r="31" spans="2:35" ht="13.5" thickBot="1">
      <c r="B31" s="14"/>
      <c r="C31" s="46"/>
      <c r="D31" s="49"/>
      <c r="E31" s="52" t="s">
        <v>40</v>
      </c>
      <c r="F31" s="14"/>
      <c r="G31" s="14"/>
      <c r="H31" s="14"/>
      <c r="I31" s="14"/>
      <c r="J31" s="14"/>
      <c r="K31" s="14"/>
      <c r="L31" s="14"/>
      <c r="M31" s="19"/>
      <c r="N31" s="14"/>
      <c r="O31" s="14"/>
      <c r="P31" s="14"/>
      <c r="Q31" s="14"/>
      <c r="R31" s="14"/>
      <c r="S31" s="29"/>
      <c r="T31" s="14"/>
      <c r="U31" s="14"/>
      <c r="V31" s="14"/>
      <c r="W31" s="14"/>
      <c r="X31" s="9"/>
      <c r="Y31" s="49"/>
      <c r="Z31" s="46"/>
      <c r="AA31" s="14" t="s">
        <v>132</v>
      </c>
      <c r="AB31" s="14"/>
      <c r="AC31" s="14"/>
      <c r="AD31" s="14"/>
      <c r="AE31" s="14"/>
      <c r="AF31" s="23">
        <v>-163446.44999999995</v>
      </c>
      <c r="AG31" s="19"/>
      <c r="AH31" s="23">
        <v>-440815.80999999994</v>
      </c>
      <c r="AI31" s="14"/>
    </row>
    <row r="32" spans="2:35" ht="14.25" thickTop="1" thickBot="1">
      <c r="B32" s="14"/>
      <c r="C32" s="46"/>
      <c r="D32" s="49"/>
      <c r="E32" s="53" t="s">
        <v>36</v>
      </c>
      <c r="F32" s="29" t="s">
        <v>43</v>
      </c>
      <c r="G32" s="29"/>
      <c r="H32" s="29"/>
      <c r="I32" s="29"/>
      <c r="J32" s="29"/>
      <c r="K32" s="29"/>
      <c r="L32" s="29"/>
      <c r="M32" s="19"/>
      <c r="N32" s="19"/>
      <c r="O32" s="19"/>
      <c r="P32" s="19"/>
      <c r="Q32" s="23">
        <v>1870.82</v>
      </c>
      <c r="W32" s="23">
        <v>1870.82</v>
      </c>
      <c r="X32" s="9"/>
      <c r="Y32" s="49"/>
      <c r="Z32" s="14"/>
      <c r="AA32" s="14"/>
      <c r="AB32" s="14"/>
      <c r="AC32" s="14"/>
      <c r="AD32" s="14"/>
      <c r="AE32" s="14"/>
      <c r="AF32" s="19"/>
      <c r="AG32" s="19"/>
      <c r="AH32" s="19"/>
      <c r="AI32" s="14"/>
    </row>
    <row r="33" spans="2:35" ht="14.25" thickTop="1" thickBot="1">
      <c r="B33" s="14"/>
      <c r="M33" s="1"/>
      <c r="N33" s="1"/>
      <c r="O33" s="1"/>
      <c r="P33" s="1"/>
      <c r="Q33" s="1"/>
      <c r="S33" s="1"/>
      <c r="T33" s="1"/>
      <c r="U33" s="1"/>
      <c r="V33" s="1"/>
      <c r="W33" s="1"/>
      <c r="X33" s="9"/>
      <c r="Y33" s="49"/>
      <c r="Z33" s="14"/>
      <c r="AA33" s="14" t="s">
        <v>42</v>
      </c>
      <c r="AB33" s="14"/>
      <c r="AC33" s="14"/>
      <c r="AD33" s="14"/>
      <c r="AE33" s="14"/>
      <c r="AF33" s="23">
        <f>+AF13+AF21+AF28+AF31</f>
        <v>3875780.6899999995</v>
      </c>
      <c r="AG33" s="19"/>
      <c r="AH33" s="23">
        <f>+AH13+AH21+AH28+AH31</f>
        <v>3478183.64</v>
      </c>
      <c r="AI33" s="14"/>
    </row>
    <row r="34" spans="2:35" ht="14.25" thickTop="1" thickBot="1">
      <c r="B34" s="14"/>
      <c r="C34" s="49"/>
      <c r="D34" s="14"/>
      <c r="E34" s="14"/>
      <c r="F34" s="29" t="s">
        <v>46</v>
      </c>
      <c r="G34" s="29"/>
      <c r="H34" s="29"/>
      <c r="I34" s="29"/>
      <c r="J34" s="29"/>
      <c r="K34" s="29"/>
      <c r="L34" s="29"/>
      <c r="M34" s="19"/>
      <c r="N34" s="19"/>
      <c r="O34" s="19"/>
      <c r="P34" s="19"/>
      <c r="Q34" s="24">
        <f>Q28+Q32</f>
        <v>3022650.8900000006</v>
      </c>
      <c r="R34" s="14"/>
      <c r="S34" s="19"/>
      <c r="T34" s="9"/>
      <c r="U34" s="9"/>
      <c r="V34" s="9"/>
      <c r="W34" s="24">
        <f>W28+W32</f>
        <v>2882741.73</v>
      </c>
      <c r="X34" s="9"/>
      <c r="Y34" s="49"/>
      <c r="AI34" s="14"/>
    </row>
    <row r="35" spans="2:35" ht="13.5" thickTop="1">
      <c r="B35" s="14"/>
      <c r="C35" s="49"/>
      <c r="X35" s="9"/>
      <c r="Y35" s="47" t="s">
        <v>21</v>
      </c>
      <c r="Z35" s="47" t="s">
        <v>44</v>
      </c>
      <c r="AA35" s="14"/>
      <c r="AB35" s="14"/>
      <c r="AC35" s="14"/>
      <c r="AI35" s="14"/>
    </row>
    <row r="36" spans="2:35">
      <c r="B36" s="14"/>
      <c r="C36" s="54" t="s">
        <v>130</v>
      </c>
      <c r="D36" s="57" t="s">
        <v>131</v>
      </c>
      <c r="X36" s="9"/>
      <c r="Y36" s="47"/>
      <c r="Z36" s="46" t="s">
        <v>9</v>
      </c>
      <c r="AA36" s="52" t="s">
        <v>45</v>
      </c>
      <c r="AB36" s="14"/>
      <c r="AC36" s="14"/>
      <c r="AF36" s="1"/>
      <c r="AG36" s="1"/>
      <c r="AH36" s="1"/>
      <c r="AI36" s="14"/>
    </row>
    <row r="37" spans="2:35">
      <c r="B37" s="14"/>
      <c r="C37" s="49"/>
      <c r="D37" s="46" t="s">
        <v>9</v>
      </c>
      <c r="E37" s="52" t="s">
        <v>47</v>
      </c>
      <c r="F37" s="14"/>
      <c r="G37" s="14"/>
      <c r="H37" s="14"/>
      <c r="I37" s="14"/>
      <c r="J37" s="14"/>
      <c r="K37" s="14"/>
      <c r="L37" s="14"/>
      <c r="M37" s="19"/>
      <c r="N37" s="19"/>
      <c r="O37" s="19"/>
      <c r="P37" s="19"/>
      <c r="Q37" s="19"/>
      <c r="R37" s="14"/>
      <c r="S37" s="19"/>
      <c r="T37" s="9"/>
      <c r="U37" s="9"/>
      <c r="V37" s="9"/>
      <c r="W37" s="9"/>
      <c r="X37" s="9"/>
      <c r="Y37" s="47"/>
      <c r="Z37" s="47"/>
      <c r="AA37" s="49" t="s">
        <v>15</v>
      </c>
      <c r="AB37" s="14" t="s">
        <v>144</v>
      </c>
      <c r="AC37" s="14"/>
      <c r="AD37" s="14"/>
      <c r="AE37" s="14"/>
      <c r="AF37" s="5">
        <v>73794.349999999991</v>
      </c>
      <c r="AH37" s="5">
        <v>176014.07</v>
      </c>
      <c r="AI37" s="14"/>
    </row>
    <row r="38" spans="2:35">
      <c r="B38" s="14"/>
      <c r="C38" s="49"/>
      <c r="D38" s="46"/>
      <c r="E38" s="49" t="s">
        <v>11</v>
      </c>
      <c r="F38" s="14" t="s">
        <v>48</v>
      </c>
      <c r="G38" s="14"/>
      <c r="H38" s="14"/>
      <c r="I38" s="14"/>
      <c r="J38" s="14"/>
      <c r="K38" s="14"/>
      <c r="L38" s="14"/>
      <c r="M38" s="19"/>
      <c r="N38" s="19"/>
      <c r="O38" s="19"/>
      <c r="P38" s="19"/>
      <c r="Q38" s="19">
        <v>93717.87</v>
      </c>
      <c r="R38" s="14"/>
      <c r="S38" s="19"/>
      <c r="T38" s="9"/>
      <c r="U38" s="19"/>
      <c r="V38" s="19"/>
      <c r="W38" s="19">
        <v>32162.300000000003</v>
      </c>
      <c r="X38" s="9"/>
      <c r="AA38" s="49" t="s">
        <v>51</v>
      </c>
      <c r="AB38" s="1" t="s">
        <v>194</v>
      </c>
      <c r="AD38" s="14"/>
      <c r="AE38" s="14"/>
      <c r="AF38" s="105">
        <v>22638</v>
      </c>
      <c r="AG38" s="19"/>
      <c r="AH38" s="105">
        <v>0</v>
      </c>
      <c r="AI38" s="14"/>
    </row>
    <row r="39" spans="2:35" ht="13.5" thickBot="1">
      <c r="B39" s="14"/>
      <c r="E39" s="49" t="s">
        <v>15</v>
      </c>
      <c r="F39" s="1" t="s">
        <v>139</v>
      </c>
      <c r="M39" s="1"/>
      <c r="N39" s="1"/>
      <c r="O39" s="1"/>
      <c r="P39" s="1"/>
      <c r="Q39" s="1">
        <v>624523.62</v>
      </c>
      <c r="S39" s="1"/>
      <c r="T39" s="1"/>
      <c r="U39" s="1"/>
      <c r="V39" s="1"/>
      <c r="W39" s="1">
        <v>591863.4099999998</v>
      </c>
      <c r="AD39" s="14"/>
      <c r="AE39" s="14"/>
      <c r="AF39" s="23">
        <f>SUM(AF37:AF38)</f>
        <v>96432.349999999991</v>
      </c>
      <c r="AG39" s="19"/>
      <c r="AH39" s="23">
        <f>SUM(AH37:AH38)</f>
        <v>176014.07</v>
      </c>
      <c r="AI39" s="14"/>
    </row>
    <row r="40" spans="2:35" ht="13.5" thickTop="1">
      <c r="B40" s="14"/>
      <c r="E40" s="49" t="s">
        <v>17</v>
      </c>
      <c r="F40" s="1" t="s">
        <v>140</v>
      </c>
      <c r="M40" s="1"/>
      <c r="N40" s="1"/>
      <c r="O40" s="1"/>
      <c r="P40" s="1"/>
      <c r="Q40" s="1">
        <v>658729.25</v>
      </c>
      <c r="S40" s="1"/>
      <c r="T40" s="1"/>
      <c r="U40" s="1"/>
      <c r="V40" s="1"/>
      <c r="W40" s="1">
        <v>618778.16999999993</v>
      </c>
      <c r="X40" s="9"/>
      <c r="Y40" s="47"/>
      <c r="Z40" s="47"/>
      <c r="AA40" s="49"/>
      <c r="AB40" s="14"/>
      <c r="AC40" s="14"/>
      <c r="AD40" s="14"/>
      <c r="AE40" s="14"/>
      <c r="AI40" s="14"/>
    </row>
    <row r="41" spans="2:35">
      <c r="B41" s="14"/>
      <c r="C41" s="46"/>
      <c r="D41" s="46"/>
      <c r="E41" s="49" t="s">
        <v>24</v>
      </c>
      <c r="F41" s="14" t="s">
        <v>49</v>
      </c>
      <c r="G41" s="14"/>
      <c r="H41" s="14"/>
      <c r="I41" s="14"/>
      <c r="J41" s="14"/>
      <c r="K41" s="14"/>
      <c r="L41" s="14"/>
      <c r="M41" s="19"/>
      <c r="N41" s="19"/>
      <c r="O41" s="19"/>
      <c r="P41" s="19"/>
      <c r="Q41" s="19">
        <v>248350.43</v>
      </c>
      <c r="R41" s="14"/>
      <c r="S41" s="19"/>
      <c r="T41" s="9"/>
      <c r="U41" s="19"/>
      <c r="V41" s="19"/>
      <c r="W41" s="19">
        <v>66784.790000000008</v>
      </c>
      <c r="X41" s="9"/>
      <c r="Y41" s="14"/>
      <c r="Z41" s="46" t="s">
        <v>28</v>
      </c>
      <c r="AA41" s="52" t="s">
        <v>53</v>
      </c>
      <c r="AB41" s="47"/>
      <c r="AC41" s="14"/>
      <c r="AD41" s="14"/>
      <c r="AE41" s="14"/>
      <c r="AF41" s="19"/>
      <c r="AG41" s="19"/>
      <c r="AH41" s="19"/>
      <c r="AI41" s="14"/>
    </row>
    <row r="42" spans="2:35" ht="13.5" thickBot="1">
      <c r="B42" s="14"/>
      <c r="C42" s="46"/>
      <c r="D42" s="46"/>
      <c r="E42" s="14"/>
      <c r="F42" s="14"/>
      <c r="G42" s="14"/>
      <c r="H42" s="14"/>
      <c r="I42" s="14"/>
      <c r="J42" s="14"/>
      <c r="K42" s="14"/>
      <c r="L42" s="14"/>
      <c r="M42" s="19"/>
      <c r="N42" s="19"/>
      <c r="O42" s="19"/>
      <c r="P42" s="19"/>
      <c r="Q42" s="22">
        <f>SUM(Q38:Q41)</f>
        <v>1625321.17</v>
      </c>
      <c r="R42" s="14"/>
      <c r="S42" s="19"/>
      <c r="T42" s="9"/>
      <c r="U42" s="19"/>
      <c r="V42" s="19"/>
      <c r="W42" s="22">
        <f>SUM(W38:W41)</f>
        <v>1309588.67</v>
      </c>
      <c r="X42" s="9"/>
      <c r="Y42" s="14"/>
      <c r="Z42" s="47"/>
      <c r="AA42" s="51" t="s">
        <v>11</v>
      </c>
      <c r="AB42" s="14" t="s">
        <v>54</v>
      </c>
      <c r="AC42" s="14"/>
      <c r="AD42" s="14"/>
      <c r="AE42" s="14"/>
      <c r="AF42" s="19">
        <v>422887.80999999994</v>
      </c>
      <c r="AG42" s="19"/>
      <c r="AH42" s="19">
        <v>387305.73000000004</v>
      </c>
      <c r="AI42" s="14"/>
    </row>
    <row r="43" spans="2:35" ht="13.5" thickTop="1">
      <c r="B43" s="14"/>
      <c r="C43" s="49"/>
      <c r="D43" s="46" t="s">
        <v>28</v>
      </c>
      <c r="E43" s="47" t="s">
        <v>50</v>
      </c>
      <c r="G43" s="14"/>
      <c r="H43" s="14"/>
      <c r="I43" s="14"/>
      <c r="J43" s="14"/>
      <c r="K43" s="14"/>
      <c r="L43" s="14"/>
      <c r="M43" s="19"/>
      <c r="N43" s="19"/>
      <c r="O43" s="19"/>
      <c r="P43" s="19"/>
      <c r="Q43" s="14"/>
      <c r="R43" s="14"/>
      <c r="S43" s="19"/>
      <c r="T43" s="9"/>
      <c r="U43" s="19"/>
      <c r="V43" s="19"/>
      <c r="W43" s="14"/>
      <c r="X43" s="9"/>
      <c r="Y43" s="47"/>
      <c r="Z43" s="47"/>
      <c r="AA43" s="51" t="s">
        <v>55</v>
      </c>
      <c r="AB43" s="14" t="s">
        <v>56</v>
      </c>
      <c r="AC43" s="14"/>
      <c r="AD43" s="14"/>
      <c r="AE43" s="14"/>
      <c r="AF43" s="19">
        <v>909009.24</v>
      </c>
      <c r="AG43" s="19"/>
      <c r="AH43" s="19">
        <v>944907.18</v>
      </c>
      <c r="AI43" s="14"/>
    </row>
    <row r="44" spans="2:35">
      <c r="B44" s="14"/>
      <c r="C44" s="49"/>
      <c r="D44" s="49"/>
      <c r="E44" s="49" t="s">
        <v>11</v>
      </c>
      <c r="F44" s="14" t="s">
        <v>52</v>
      </c>
      <c r="G44" s="14"/>
      <c r="H44" s="14"/>
      <c r="I44" s="14"/>
      <c r="J44" s="14"/>
      <c r="K44" s="14"/>
      <c r="L44" s="14"/>
      <c r="M44" s="19"/>
      <c r="N44" s="19"/>
      <c r="O44" s="19"/>
      <c r="P44" s="19"/>
      <c r="Q44" s="5">
        <v>2045978.8599999992</v>
      </c>
      <c r="W44" s="5">
        <v>2173101.71</v>
      </c>
      <c r="X44" s="9"/>
      <c r="Y44" s="47"/>
      <c r="Z44" s="47"/>
      <c r="AA44" s="51" t="s">
        <v>16</v>
      </c>
      <c r="AB44" s="14" t="s">
        <v>57</v>
      </c>
      <c r="AC44" s="14"/>
      <c r="AD44" s="14"/>
      <c r="AE44" s="14"/>
      <c r="AF44" s="19">
        <v>1067612.9400000002</v>
      </c>
      <c r="AG44" s="19"/>
      <c r="AH44" s="19">
        <v>994236.74</v>
      </c>
      <c r="AI44" s="14"/>
    </row>
    <row r="45" spans="2:35">
      <c r="B45" s="14"/>
      <c r="C45" s="49"/>
      <c r="D45" s="49"/>
      <c r="E45" s="49" t="s">
        <v>60</v>
      </c>
      <c r="F45" s="14" t="s">
        <v>61</v>
      </c>
      <c r="G45" s="14"/>
      <c r="H45" s="14"/>
      <c r="I45" s="14"/>
      <c r="J45" s="14"/>
      <c r="K45" s="14"/>
      <c r="L45" s="14"/>
      <c r="M45" s="19"/>
      <c r="N45" s="19"/>
      <c r="O45" s="19"/>
      <c r="P45" s="19"/>
      <c r="Q45" s="19">
        <v>298763.89</v>
      </c>
      <c r="R45" s="14"/>
      <c r="S45" s="19"/>
      <c r="T45" s="9"/>
      <c r="U45" s="19"/>
      <c r="V45" s="19"/>
      <c r="W45" s="19">
        <v>68359.710000000006</v>
      </c>
      <c r="X45" s="9"/>
      <c r="Y45" s="47"/>
      <c r="Z45" s="47"/>
      <c r="AA45" s="51" t="s">
        <v>17</v>
      </c>
      <c r="AB45" s="14" t="s">
        <v>58</v>
      </c>
      <c r="AC45" s="14"/>
      <c r="AD45" s="14"/>
      <c r="AE45" s="14"/>
      <c r="AF45" s="19">
        <v>138536.45000000001</v>
      </c>
      <c r="AG45" s="19"/>
      <c r="AH45" s="19">
        <v>3320.16</v>
      </c>
      <c r="AI45" s="14"/>
    </row>
    <row r="46" spans="2:35">
      <c r="B46" s="14"/>
      <c r="C46" s="49"/>
      <c r="E46" s="49" t="s">
        <v>63</v>
      </c>
      <c r="F46" s="14" t="s">
        <v>64</v>
      </c>
      <c r="G46" s="14"/>
      <c r="H46" s="14"/>
      <c r="I46" s="14"/>
      <c r="J46" s="14"/>
      <c r="K46" s="14"/>
      <c r="L46" s="14"/>
      <c r="M46" s="19"/>
      <c r="N46" s="19"/>
      <c r="O46" s="19"/>
      <c r="P46" s="19"/>
      <c r="Q46" s="19">
        <f>247151.75+1468.15</f>
        <v>248619.9</v>
      </c>
      <c r="R46" s="14"/>
      <c r="S46" s="19"/>
      <c r="T46" s="9"/>
      <c r="U46" s="19"/>
      <c r="V46" s="19"/>
      <c r="W46" s="19">
        <v>125491.15999999999</v>
      </c>
      <c r="X46" s="9"/>
      <c r="Y46" s="47"/>
      <c r="Z46" s="47"/>
      <c r="AA46" s="51" t="s">
        <v>24</v>
      </c>
      <c r="AB46" s="14" t="s">
        <v>59</v>
      </c>
      <c r="AC46" s="14"/>
      <c r="AD46" s="14"/>
      <c r="AE46" s="14"/>
      <c r="AF46" s="29">
        <v>93762.590000000011</v>
      </c>
      <c r="AG46" s="29"/>
      <c r="AH46" s="29">
        <v>74635.86</v>
      </c>
      <c r="AI46" s="14"/>
    </row>
    <row r="47" spans="2:35">
      <c r="B47" s="14"/>
      <c r="C47" s="49"/>
      <c r="D47" s="49"/>
      <c r="E47" s="49" t="s">
        <v>156</v>
      </c>
      <c r="F47" s="1" t="s">
        <v>155</v>
      </c>
      <c r="Q47" s="5">
        <v>5941.21</v>
      </c>
      <c r="W47" s="5">
        <v>832.32999999999993</v>
      </c>
      <c r="X47" s="9"/>
      <c r="Y47" s="47"/>
      <c r="Z47" s="47"/>
      <c r="AA47" s="51" t="s">
        <v>31</v>
      </c>
      <c r="AB47" s="14" t="s">
        <v>62</v>
      </c>
      <c r="AC47" s="14"/>
      <c r="AD47" s="14"/>
      <c r="AE47" s="14"/>
      <c r="AF47" s="19">
        <v>81995.39</v>
      </c>
      <c r="AG47" s="19"/>
      <c r="AH47" s="19">
        <v>112667.28</v>
      </c>
      <c r="AI47" s="14"/>
    </row>
    <row r="48" spans="2:35" ht="13.5" thickBot="1">
      <c r="C48" s="49"/>
      <c r="D48" s="49"/>
      <c r="E48" s="49"/>
      <c r="F48" s="14"/>
      <c r="G48" s="14"/>
      <c r="H48" s="14"/>
      <c r="I48" s="14"/>
      <c r="J48" s="14"/>
      <c r="K48" s="14"/>
      <c r="L48" s="14"/>
      <c r="M48" s="19"/>
      <c r="N48" s="19"/>
      <c r="O48" s="19"/>
      <c r="P48" s="19"/>
      <c r="Q48" s="22">
        <f>SUM(Q43:Q47)</f>
        <v>2599303.8599999989</v>
      </c>
      <c r="R48" s="14"/>
      <c r="S48" s="19"/>
      <c r="T48" s="9"/>
      <c r="U48" s="19"/>
      <c r="V48" s="19"/>
      <c r="W48" s="22">
        <f>SUM(W43:W47)</f>
        <v>2367784.91</v>
      </c>
      <c r="X48" s="9"/>
      <c r="Y48" s="47"/>
      <c r="Z48" s="14"/>
      <c r="AA48" s="51" t="s">
        <v>36</v>
      </c>
      <c r="AB48" s="1" t="s">
        <v>153</v>
      </c>
      <c r="AI48" s="14"/>
    </row>
    <row r="49" spans="2:35" ht="13.5" thickTop="1">
      <c r="B49" s="14"/>
      <c r="C49" s="49"/>
      <c r="D49" s="54" t="s">
        <v>25</v>
      </c>
      <c r="E49" s="55" t="s">
        <v>65</v>
      </c>
      <c r="F49" s="29"/>
      <c r="G49" s="29"/>
      <c r="H49" s="29"/>
      <c r="I49" s="29"/>
      <c r="J49" s="29"/>
      <c r="K49" s="29"/>
      <c r="L49" s="29"/>
      <c r="M49" s="19"/>
      <c r="N49" s="19"/>
      <c r="O49" s="19"/>
      <c r="P49" s="19"/>
      <c r="Q49" s="19"/>
      <c r="R49" s="29"/>
      <c r="S49" s="19"/>
      <c r="T49" s="19"/>
      <c r="U49" s="19"/>
      <c r="V49" s="19"/>
      <c r="W49" s="19"/>
      <c r="X49" s="9"/>
      <c r="Y49" s="47"/>
      <c r="Z49" s="14"/>
      <c r="AB49" s="1" t="s">
        <v>154</v>
      </c>
      <c r="AF49" s="5">
        <v>113299.24</v>
      </c>
      <c r="AH49" s="5">
        <v>97208.99</v>
      </c>
      <c r="AI49" s="14"/>
    </row>
    <row r="50" spans="2:35">
      <c r="B50" s="14"/>
      <c r="C50" s="49"/>
      <c r="D50" s="53"/>
      <c r="E50" s="53" t="s">
        <v>11</v>
      </c>
      <c r="F50" s="29" t="s">
        <v>67</v>
      </c>
      <c r="G50" s="29"/>
      <c r="H50" s="29"/>
      <c r="I50" s="29"/>
      <c r="J50" s="29"/>
      <c r="K50" s="29"/>
      <c r="L50" s="29"/>
      <c r="M50" s="19"/>
      <c r="N50" s="19"/>
      <c r="O50" s="19"/>
      <c r="P50" s="19"/>
      <c r="Q50" s="19">
        <v>377.82</v>
      </c>
      <c r="R50" s="29"/>
      <c r="S50" s="19"/>
      <c r="T50" s="19"/>
      <c r="U50" s="19"/>
      <c r="V50" s="19"/>
      <c r="W50" s="19">
        <v>3263.78</v>
      </c>
      <c r="X50" s="9"/>
      <c r="Y50" s="47"/>
      <c r="Z50" s="14"/>
      <c r="AA50" s="51" t="s">
        <v>51</v>
      </c>
      <c r="AB50" s="14" t="s">
        <v>145</v>
      </c>
      <c r="AC50" s="14"/>
      <c r="AD50" s="14"/>
      <c r="AE50" s="14"/>
      <c r="AF50" s="19">
        <v>66263.66</v>
      </c>
      <c r="AG50" s="19"/>
      <c r="AH50" s="19">
        <v>66263.66</v>
      </c>
      <c r="AI50" s="14"/>
    </row>
    <row r="51" spans="2:35">
      <c r="B51" s="14"/>
      <c r="C51" s="49"/>
      <c r="D51" s="53"/>
      <c r="E51" s="56" t="s">
        <v>16</v>
      </c>
      <c r="F51" s="29" t="s">
        <v>69</v>
      </c>
      <c r="G51" s="29"/>
      <c r="H51" s="29"/>
      <c r="I51" s="29"/>
      <c r="J51" s="29"/>
      <c r="K51" s="29"/>
      <c r="L51" s="29"/>
      <c r="M51" s="19"/>
      <c r="N51" s="19"/>
      <c r="O51" s="19"/>
      <c r="P51" s="19"/>
      <c r="Q51" s="19">
        <v>7948.02</v>
      </c>
      <c r="R51" s="29"/>
      <c r="S51" s="19"/>
      <c r="T51" s="19"/>
      <c r="U51" s="19"/>
      <c r="V51" s="19"/>
      <c r="W51" s="19">
        <v>50018.15</v>
      </c>
      <c r="X51" s="9"/>
      <c r="Y51" s="47"/>
      <c r="Z51" s="14"/>
      <c r="AA51" s="14" t="s">
        <v>63</v>
      </c>
      <c r="AB51" s="14" t="s">
        <v>66</v>
      </c>
      <c r="AC51" s="14"/>
      <c r="AD51" s="14"/>
      <c r="AE51" s="14"/>
      <c r="AF51" s="26">
        <v>370194.56000000006</v>
      </c>
      <c r="AG51" s="19"/>
      <c r="AH51" s="26">
        <v>321843.7</v>
      </c>
      <c r="AI51" s="14"/>
    </row>
    <row r="52" spans="2:35" ht="13.5" thickBot="1">
      <c r="B52" s="14"/>
      <c r="C52" s="49"/>
      <c r="D52" s="53"/>
      <c r="E52" s="53"/>
      <c r="F52" s="29"/>
      <c r="G52" s="29"/>
      <c r="H52" s="29"/>
      <c r="I52" s="29"/>
      <c r="J52" s="29"/>
      <c r="K52" s="29"/>
      <c r="L52" s="29"/>
      <c r="M52" s="19"/>
      <c r="N52" s="19"/>
      <c r="O52" s="19"/>
      <c r="P52" s="19"/>
      <c r="Q52" s="22">
        <f>SUM(Q50:Q51)</f>
        <v>8325.84</v>
      </c>
      <c r="R52" s="29"/>
      <c r="S52" s="19"/>
      <c r="T52" s="19"/>
      <c r="U52" s="19"/>
      <c r="V52" s="19"/>
      <c r="W52" s="22">
        <f>SUM(W50:W51)</f>
        <v>53281.93</v>
      </c>
      <c r="X52" s="9"/>
      <c r="Y52" s="14"/>
      <c r="Z52" s="14"/>
      <c r="AA52" s="14"/>
      <c r="AB52" s="14"/>
      <c r="AC52" s="14"/>
      <c r="AD52" s="14"/>
      <c r="AE52" s="14"/>
      <c r="AF52" s="22">
        <f>SUM(AF42:AF51)</f>
        <v>3263561.8800000008</v>
      </c>
      <c r="AG52" s="19"/>
      <c r="AH52" s="22">
        <f>SUM(AH42:AH51)</f>
        <v>3002389.3000000007</v>
      </c>
      <c r="AI52" s="14"/>
    </row>
    <row r="53" spans="2:35" ht="14.25" thickTop="1" thickBot="1">
      <c r="B53" s="14"/>
      <c r="C53" s="49"/>
      <c r="D53" s="53"/>
      <c r="E53" s="53"/>
      <c r="F53" s="29" t="s">
        <v>70</v>
      </c>
      <c r="G53" s="29"/>
      <c r="H53" s="29"/>
      <c r="I53" s="29"/>
      <c r="J53" s="29"/>
      <c r="K53" s="29"/>
      <c r="L53" s="29"/>
      <c r="M53" s="19"/>
      <c r="N53" s="19"/>
      <c r="O53" s="19"/>
      <c r="P53" s="19"/>
      <c r="Q53" s="23">
        <f>Q42+Q48+Q52</f>
        <v>4232950.8699999992</v>
      </c>
      <c r="R53" s="29"/>
      <c r="S53" s="19"/>
      <c r="T53" s="19"/>
      <c r="U53" s="19"/>
      <c r="V53" s="19"/>
      <c r="W53" s="23">
        <f>W42+W48+W52</f>
        <v>3730655.5100000002</v>
      </c>
      <c r="X53" s="9"/>
      <c r="AA53" s="14" t="s">
        <v>68</v>
      </c>
      <c r="AB53" s="14"/>
      <c r="AC53" s="14"/>
      <c r="AD53" s="14"/>
      <c r="AE53" s="14"/>
      <c r="AF53" s="28">
        <f>AF39+AF52</f>
        <v>3359994.2300000009</v>
      </c>
      <c r="AG53" s="19"/>
      <c r="AH53" s="28">
        <f>AH39+AH52</f>
        <v>3178403.3700000006</v>
      </c>
      <c r="AI53" s="14"/>
    </row>
    <row r="54" spans="2:35" ht="13.5" thickTop="1">
      <c r="M54" s="1"/>
      <c r="N54" s="1"/>
      <c r="O54" s="1"/>
      <c r="P54" s="1"/>
      <c r="Q54" s="1"/>
      <c r="S54" s="1"/>
      <c r="T54" s="1"/>
      <c r="U54" s="1"/>
      <c r="V54" s="1"/>
      <c r="W54" s="1"/>
      <c r="X54" s="9"/>
      <c r="AI54" s="14"/>
    </row>
    <row r="55" spans="2:35">
      <c r="C55" s="54" t="s">
        <v>72</v>
      </c>
      <c r="D55" s="57" t="s">
        <v>73</v>
      </c>
      <c r="E55" s="29"/>
      <c r="F55" s="29"/>
      <c r="G55" s="29"/>
      <c r="H55" s="29"/>
      <c r="I55" s="29"/>
      <c r="J55" s="29"/>
      <c r="K55" s="29"/>
      <c r="L55" s="29"/>
      <c r="M55" s="19"/>
      <c r="N55" s="19"/>
      <c r="O55" s="19"/>
      <c r="P55" s="19"/>
      <c r="Q55" s="19"/>
      <c r="R55" s="29"/>
      <c r="S55" s="19"/>
      <c r="T55" s="19"/>
      <c r="U55" s="19"/>
      <c r="V55" s="19"/>
      <c r="W55" s="19"/>
      <c r="X55" s="19"/>
      <c r="Y55" s="47" t="s">
        <v>71</v>
      </c>
      <c r="Z55" s="14"/>
      <c r="AA55" s="14"/>
      <c r="AB55" s="14"/>
      <c r="AC55" s="14"/>
      <c r="AD55" s="14"/>
      <c r="AE55" s="14"/>
      <c r="AF55" s="9"/>
      <c r="AG55" s="9"/>
      <c r="AH55" s="9"/>
      <c r="AI55" s="14"/>
    </row>
    <row r="56" spans="2:35" s="25" customFormat="1" ht="13.5" thickBot="1">
      <c r="B56" s="29"/>
      <c r="C56" s="53"/>
      <c r="D56" s="29"/>
      <c r="E56" s="53" t="s">
        <v>11</v>
      </c>
      <c r="F56" s="29" t="s">
        <v>74</v>
      </c>
      <c r="G56" s="29"/>
      <c r="H56" s="29"/>
      <c r="I56" s="29"/>
      <c r="J56" s="29"/>
      <c r="K56" s="29"/>
      <c r="L56" s="29"/>
      <c r="M56" s="19"/>
      <c r="N56" s="19"/>
      <c r="O56" s="19"/>
      <c r="P56" s="19"/>
      <c r="Q56" s="23">
        <v>13907.74</v>
      </c>
      <c r="W56" s="23">
        <v>9149.5</v>
      </c>
      <c r="X56" s="19"/>
      <c r="Y56" s="47"/>
      <c r="Z56" s="14"/>
      <c r="AA56" s="51" t="s">
        <v>15</v>
      </c>
      <c r="AB56" s="14" t="s">
        <v>108</v>
      </c>
      <c r="AC56" s="14"/>
      <c r="AD56" s="14"/>
      <c r="AE56" s="14"/>
      <c r="AF56" s="23">
        <v>75622.5</v>
      </c>
      <c r="AG56" s="19"/>
      <c r="AH56" s="23">
        <v>61504.14</v>
      </c>
      <c r="AI56" s="19"/>
    </row>
    <row r="57" spans="2:35" s="25" customFormat="1" ht="13.5" thickTop="1">
      <c r="B57" s="29"/>
      <c r="Q57" s="19"/>
      <c r="W57" s="19"/>
      <c r="AI57" s="19"/>
    </row>
    <row r="58" spans="2:35" s="25" customFormat="1">
      <c r="B58" s="29"/>
      <c r="AI58" s="19"/>
    </row>
    <row r="59" spans="2:35" ht="13.5" thickBot="1">
      <c r="B59" s="14"/>
      <c r="C59" s="49"/>
      <c r="D59" s="14"/>
      <c r="E59" s="47" t="s">
        <v>75</v>
      </c>
      <c r="F59" s="14"/>
      <c r="G59" s="14"/>
      <c r="H59" s="14"/>
      <c r="I59" s="14"/>
      <c r="J59" s="14"/>
      <c r="K59" s="14"/>
      <c r="L59" s="14"/>
      <c r="M59" s="19"/>
      <c r="N59" s="19"/>
      <c r="O59" s="19"/>
      <c r="P59" s="19"/>
      <c r="Q59" s="27">
        <f>Q14+Q34+Q53+Q56</f>
        <v>7311397.4199999999</v>
      </c>
      <c r="R59" s="14"/>
      <c r="S59" s="19"/>
      <c r="T59" s="9"/>
      <c r="U59" s="9"/>
      <c r="V59" s="9"/>
      <c r="W59" s="20">
        <f>W14+W34+W53+W56</f>
        <v>6718091.1500000004</v>
      </c>
      <c r="X59" s="9"/>
      <c r="Y59" s="14"/>
      <c r="Z59" s="14"/>
      <c r="AA59" s="47" t="s">
        <v>76</v>
      </c>
      <c r="AB59" s="47"/>
      <c r="AC59" s="47"/>
      <c r="AD59" s="47"/>
      <c r="AE59" s="47"/>
      <c r="AF59" s="20">
        <f>AF33+AF53+AF56</f>
        <v>7311397.4199999999</v>
      </c>
      <c r="AG59" s="58"/>
      <c r="AH59" s="20">
        <f>AH33+AH53+AH56</f>
        <v>6718091.1500000004</v>
      </c>
      <c r="AI59" s="9"/>
    </row>
    <row r="60" spans="2:35" ht="13.5" thickTop="1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29"/>
      <c r="N60" s="29"/>
      <c r="O60" s="29"/>
      <c r="P60" s="29"/>
      <c r="Q60" s="29"/>
      <c r="R60" s="14"/>
      <c r="S60" s="29"/>
      <c r="T60" s="14"/>
      <c r="U60" s="14"/>
      <c r="V60" s="14"/>
      <c r="W60" s="14"/>
      <c r="X60" s="9"/>
      <c r="Y60" s="14"/>
      <c r="Z60" s="14"/>
      <c r="AA60" s="14"/>
      <c r="AB60" s="14"/>
      <c r="AC60" s="14"/>
      <c r="AD60" s="14"/>
      <c r="AE60" s="14"/>
      <c r="AF60" s="29"/>
      <c r="AG60" s="29"/>
      <c r="AH60" s="29"/>
      <c r="AI60" s="9"/>
    </row>
    <row r="61" spans="2:35">
      <c r="B61" s="14"/>
      <c r="C61" s="59" t="s">
        <v>77</v>
      </c>
      <c r="D61" s="14"/>
      <c r="E61" s="14"/>
      <c r="F61" s="14"/>
      <c r="G61" s="14"/>
      <c r="H61" s="14"/>
      <c r="I61" s="14"/>
      <c r="J61" s="14"/>
      <c r="K61" s="14"/>
      <c r="L61" s="14"/>
      <c r="M61" s="19"/>
      <c r="N61" s="19"/>
      <c r="O61" s="19"/>
      <c r="P61" s="19"/>
      <c r="Q61" s="19"/>
      <c r="R61" s="14"/>
      <c r="S61" s="19"/>
      <c r="T61" s="9"/>
      <c r="U61" s="9"/>
      <c r="V61" s="9"/>
      <c r="W61" s="9"/>
      <c r="X61" s="9"/>
      <c r="Y61" s="47" t="s">
        <v>78</v>
      </c>
      <c r="Z61" s="14"/>
      <c r="AA61" s="14"/>
      <c r="AB61" s="14"/>
      <c r="AC61" s="14"/>
      <c r="AD61" s="14"/>
      <c r="AE61" s="14"/>
      <c r="AF61" s="9"/>
      <c r="AG61" s="9"/>
      <c r="AH61" s="9"/>
      <c r="AI61" s="9"/>
    </row>
    <row r="62" spans="2:35">
      <c r="B62" s="14"/>
      <c r="C62" s="59"/>
      <c r="D62" s="14"/>
      <c r="E62" s="56" t="s">
        <v>11</v>
      </c>
      <c r="F62" s="14" t="s">
        <v>120</v>
      </c>
      <c r="G62" s="14"/>
      <c r="H62" s="14"/>
      <c r="I62" s="14"/>
      <c r="J62" s="14"/>
      <c r="K62" s="14"/>
      <c r="L62" s="14"/>
      <c r="M62" s="19"/>
      <c r="N62" s="19"/>
      <c r="O62" s="19"/>
      <c r="P62" s="19"/>
      <c r="Q62" s="19">
        <v>85500</v>
      </c>
      <c r="R62" s="14"/>
      <c r="S62" s="19"/>
      <c r="T62" s="9"/>
      <c r="U62" s="9"/>
      <c r="V62" s="9"/>
      <c r="W62" s="19">
        <v>1492519.86</v>
      </c>
      <c r="X62" s="9"/>
      <c r="Y62" s="47"/>
      <c r="Z62" s="14"/>
      <c r="AA62" s="49" t="s">
        <v>11</v>
      </c>
      <c r="AB62" s="14" t="s">
        <v>120</v>
      </c>
      <c r="AC62" s="14"/>
      <c r="AD62" s="14"/>
      <c r="AE62" s="14"/>
      <c r="AF62" s="19">
        <f>Q62</f>
        <v>85500</v>
      </c>
      <c r="AG62" s="19"/>
      <c r="AH62" s="19">
        <f>W62</f>
        <v>1492519.86</v>
      </c>
      <c r="AI62" s="9"/>
    </row>
    <row r="63" spans="2:35">
      <c r="B63" s="14"/>
      <c r="C63" s="59"/>
      <c r="D63" s="14"/>
      <c r="E63" s="56" t="s">
        <v>15</v>
      </c>
      <c r="F63" s="14" t="s">
        <v>106</v>
      </c>
      <c r="G63" s="14"/>
      <c r="H63" s="14"/>
      <c r="I63" s="14"/>
      <c r="J63" s="14"/>
      <c r="K63" s="14"/>
      <c r="L63" s="14"/>
      <c r="M63" s="19"/>
      <c r="N63" s="19"/>
      <c r="O63" s="19"/>
      <c r="P63" s="19"/>
      <c r="Q63" s="19"/>
      <c r="R63" s="14"/>
      <c r="S63" s="19"/>
      <c r="T63" s="9"/>
      <c r="U63" s="9"/>
      <c r="V63" s="9"/>
      <c r="W63" s="19"/>
      <c r="X63" s="9"/>
      <c r="Y63" s="47"/>
      <c r="Z63" s="14"/>
      <c r="AA63" s="49" t="s">
        <v>15</v>
      </c>
      <c r="AB63" s="14" t="s">
        <v>104</v>
      </c>
      <c r="AC63" s="14"/>
      <c r="AD63" s="14"/>
      <c r="AE63" s="14"/>
      <c r="AF63" s="19"/>
      <c r="AG63" s="19"/>
      <c r="AH63" s="19"/>
      <c r="AI63" s="9"/>
    </row>
    <row r="64" spans="2:35">
      <c r="B64" s="14"/>
      <c r="C64" s="46"/>
      <c r="D64" s="14"/>
      <c r="E64" s="49"/>
      <c r="F64" s="14" t="s">
        <v>105</v>
      </c>
      <c r="G64" s="14"/>
      <c r="H64" s="14"/>
      <c r="I64" s="14"/>
      <c r="J64" s="14"/>
      <c r="K64" s="14"/>
      <c r="L64" s="14"/>
      <c r="M64" s="19"/>
      <c r="N64" s="19"/>
      <c r="O64" s="19"/>
      <c r="P64" s="19"/>
      <c r="Q64" s="19">
        <v>1434329</v>
      </c>
      <c r="R64" s="14"/>
      <c r="S64" s="19"/>
      <c r="T64" s="9"/>
      <c r="U64" s="9"/>
      <c r="V64" s="9"/>
      <c r="W64" s="19">
        <v>1493545.38</v>
      </c>
      <c r="X64" s="9"/>
      <c r="Y64" s="47"/>
      <c r="Z64" s="14"/>
      <c r="AA64" s="49"/>
      <c r="AB64" s="14" t="s">
        <v>105</v>
      </c>
      <c r="AC64" s="14"/>
      <c r="AD64" s="14"/>
      <c r="AE64" s="14"/>
      <c r="AF64" s="19">
        <f>Q64</f>
        <v>1434329</v>
      </c>
      <c r="AG64" s="19"/>
      <c r="AH64" s="19">
        <f>W64</f>
        <v>1493545.38</v>
      </c>
      <c r="AI64" s="9"/>
    </row>
    <row r="65" spans="2:35" ht="13.5" thickBot="1">
      <c r="B65" s="14"/>
      <c r="C65" s="46"/>
      <c r="D65" s="14"/>
      <c r="E65" s="14"/>
      <c r="F65" s="14"/>
      <c r="G65" s="14"/>
      <c r="H65" s="14"/>
      <c r="I65" s="14"/>
      <c r="J65" s="14"/>
      <c r="K65" s="14"/>
      <c r="L65" s="14"/>
      <c r="M65" s="19"/>
      <c r="N65" s="19"/>
      <c r="O65" s="19"/>
      <c r="P65" s="19"/>
      <c r="Q65" s="22">
        <f>SUM(Q62:Q64)</f>
        <v>1519829</v>
      </c>
      <c r="R65" s="14"/>
      <c r="S65" s="19"/>
      <c r="T65" s="9"/>
      <c r="U65" s="9"/>
      <c r="V65" s="9"/>
      <c r="W65" s="22">
        <f>SUM(W62:W64)</f>
        <v>2986065.24</v>
      </c>
      <c r="X65" s="9"/>
      <c r="Y65" s="47"/>
      <c r="Z65" s="14"/>
      <c r="AA65" s="14"/>
      <c r="AB65" s="14"/>
      <c r="AC65" s="14"/>
      <c r="AD65" s="14"/>
      <c r="AE65" s="14"/>
      <c r="AF65" s="11">
        <f>SUM(AF62:AF64)</f>
        <v>1519829</v>
      </c>
      <c r="AG65" s="9"/>
      <c r="AH65" s="11">
        <f>SUM(AH62:AH64)</f>
        <v>2986065.24</v>
      </c>
      <c r="AI65" s="9"/>
    </row>
    <row r="66" spans="2:35" ht="13.5" thickTop="1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29"/>
      <c r="T66" s="14"/>
      <c r="U66" s="14"/>
      <c r="V66" s="14"/>
      <c r="W66" s="14"/>
      <c r="X66" s="9"/>
      <c r="Y66" s="14"/>
      <c r="Z66" s="14"/>
      <c r="AA66" s="14"/>
      <c r="AB66" s="14"/>
      <c r="AC66" s="14"/>
      <c r="AD66" s="51"/>
      <c r="AE66" s="14"/>
      <c r="AF66" s="14"/>
      <c r="AG66" s="14"/>
      <c r="AH66" s="14"/>
      <c r="AI66" s="9"/>
    </row>
    <row r="67" spans="2:35">
      <c r="B67" s="14"/>
      <c r="C67" s="60" t="s">
        <v>81</v>
      </c>
      <c r="D67" s="36"/>
      <c r="E67" s="36"/>
      <c r="F67" s="36"/>
      <c r="G67" s="36"/>
      <c r="H67" s="36"/>
      <c r="I67" s="36"/>
      <c r="J67" s="36"/>
      <c r="K67" s="36"/>
      <c r="L67" s="36"/>
      <c r="M67" s="4"/>
      <c r="N67" s="4"/>
      <c r="O67" s="4"/>
      <c r="P67" s="4"/>
      <c r="Q67" s="4"/>
      <c r="R67" s="36"/>
      <c r="S67" s="18"/>
      <c r="T67" s="4"/>
      <c r="U67" s="4"/>
      <c r="V67" s="4"/>
      <c r="W67" s="4"/>
      <c r="X67" s="9"/>
      <c r="Y67" s="110" t="s">
        <v>107</v>
      </c>
      <c r="Z67" s="110"/>
      <c r="AA67" s="110"/>
      <c r="AB67" s="110"/>
      <c r="AC67" s="110"/>
      <c r="AD67" s="110"/>
      <c r="AE67" s="110"/>
      <c r="AF67" s="9"/>
      <c r="AG67" s="9"/>
      <c r="AH67" s="9"/>
      <c r="AI67" s="14"/>
    </row>
    <row r="68" spans="2:35">
      <c r="B68" s="14"/>
      <c r="C68" s="36" t="s">
        <v>188</v>
      </c>
      <c r="D68" s="36"/>
      <c r="E68" s="36"/>
      <c r="F68" s="36"/>
      <c r="G68" s="36"/>
      <c r="H68" s="36"/>
      <c r="I68" s="36"/>
      <c r="J68" s="36"/>
      <c r="K68" s="36"/>
      <c r="L68" s="36"/>
      <c r="M68" s="4"/>
      <c r="N68" s="4"/>
      <c r="O68" s="4"/>
      <c r="P68" s="4"/>
      <c r="Q68" s="4"/>
      <c r="R68" s="36"/>
      <c r="S68" s="18"/>
      <c r="T68" s="4"/>
      <c r="U68" s="4"/>
      <c r="V68" s="4"/>
      <c r="W68" s="4"/>
      <c r="X68" s="9"/>
      <c r="Y68" s="9"/>
      <c r="Z68" s="14"/>
      <c r="AA68" s="14"/>
      <c r="AB68" s="14"/>
      <c r="AC68" s="14"/>
      <c r="AD68" s="14"/>
      <c r="AE68" s="14"/>
      <c r="AF68" s="7" t="s">
        <v>79</v>
      </c>
      <c r="AG68" s="7"/>
      <c r="AH68" s="7" t="s">
        <v>80</v>
      </c>
      <c r="AI68" s="14"/>
    </row>
    <row r="69" spans="2:3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3" t="s">
        <v>185</v>
      </c>
      <c r="N69" s="3"/>
      <c r="O69" s="32"/>
      <c r="P69" s="3"/>
      <c r="Q69" s="15"/>
      <c r="R69" s="14"/>
      <c r="S69" s="32" t="s">
        <v>189</v>
      </c>
      <c r="T69" s="3"/>
      <c r="U69" s="3"/>
      <c r="V69" s="3"/>
      <c r="W69" s="3"/>
      <c r="X69" s="9"/>
      <c r="Y69" s="9"/>
      <c r="Z69" s="14"/>
      <c r="AA69" s="14"/>
      <c r="AB69" s="14"/>
      <c r="AC69" s="14"/>
      <c r="AD69" s="14"/>
      <c r="AE69" s="14"/>
      <c r="AF69" s="67" t="s">
        <v>187</v>
      </c>
      <c r="AG69" s="49"/>
      <c r="AH69" s="8" t="s">
        <v>157</v>
      </c>
      <c r="AI69" s="14"/>
    </row>
    <row r="70" spans="2:35">
      <c r="B70" s="14"/>
      <c r="C70" s="47" t="s">
        <v>9</v>
      </c>
      <c r="D70" s="47" t="s">
        <v>82</v>
      </c>
      <c r="E70" s="14"/>
      <c r="F70" s="14"/>
      <c r="G70" s="14"/>
      <c r="H70" s="14"/>
      <c r="I70" s="14"/>
      <c r="J70" s="14"/>
      <c r="K70" s="14"/>
      <c r="L70" s="14"/>
      <c r="M70" s="19"/>
      <c r="N70" s="19"/>
      <c r="O70" s="19"/>
      <c r="P70" s="19"/>
      <c r="Q70" s="19"/>
      <c r="R70" s="14"/>
      <c r="S70" s="19"/>
      <c r="T70" s="9"/>
      <c r="U70" s="9"/>
      <c r="V70" s="9"/>
      <c r="W70" s="10"/>
      <c r="X70" s="14"/>
      <c r="Y70" s="9"/>
      <c r="AI70" s="14"/>
    </row>
    <row r="71" spans="2:35">
      <c r="B71" s="14"/>
      <c r="C71" s="14"/>
      <c r="D71" s="14" t="s">
        <v>84</v>
      </c>
      <c r="E71" s="14"/>
      <c r="F71" s="14"/>
      <c r="G71" s="14"/>
      <c r="H71" s="14"/>
      <c r="I71" s="14"/>
      <c r="J71" s="14"/>
      <c r="K71" s="14"/>
      <c r="L71" s="14"/>
      <c r="M71" s="19"/>
      <c r="N71" s="19"/>
      <c r="O71" s="19"/>
      <c r="P71" s="19"/>
      <c r="Q71" s="19">
        <v>7893292.1600000001</v>
      </c>
      <c r="R71" s="14"/>
      <c r="S71" s="19"/>
      <c r="T71" s="19"/>
      <c r="U71" s="19"/>
      <c r="V71" s="19"/>
      <c r="W71" s="19">
        <v>7653394.5499999998</v>
      </c>
      <c r="X71" s="14"/>
      <c r="Y71" s="9"/>
      <c r="Z71" s="14" t="s">
        <v>149</v>
      </c>
      <c r="AA71" s="14"/>
      <c r="AB71" s="14"/>
      <c r="AC71" s="14"/>
      <c r="AD71" s="14"/>
      <c r="AE71" s="14"/>
      <c r="AF71" s="9">
        <v>321586.2</v>
      </c>
      <c r="AH71" s="9">
        <v>5171.6499999999996</v>
      </c>
      <c r="AI71" s="14"/>
    </row>
    <row r="72" spans="2:35">
      <c r="B72" s="14"/>
      <c r="C72" s="14"/>
      <c r="D72" s="47" t="s">
        <v>86</v>
      </c>
      <c r="E72" s="14"/>
      <c r="F72" s="14"/>
      <c r="G72" s="14" t="s">
        <v>87</v>
      </c>
      <c r="H72" s="14"/>
      <c r="I72" s="14"/>
      <c r="J72" s="14"/>
      <c r="K72" s="14"/>
      <c r="L72" s="14"/>
      <c r="M72" s="19"/>
      <c r="N72" s="19"/>
      <c r="O72" s="19"/>
      <c r="P72" s="19"/>
      <c r="Q72" s="19">
        <v>6648181.5599999996</v>
      </c>
      <c r="R72" s="14"/>
      <c r="S72" s="19"/>
      <c r="T72" s="19"/>
      <c r="U72" s="19"/>
      <c r="V72" s="19"/>
      <c r="W72" s="19">
        <v>6744496.370000001</v>
      </c>
      <c r="X72" s="14"/>
      <c r="Y72" s="9"/>
      <c r="Z72" s="14" t="s">
        <v>134</v>
      </c>
      <c r="AA72" s="14"/>
      <c r="AB72" s="14"/>
      <c r="AC72" s="14"/>
      <c r="AD72" s="14"/>
      <c r="AE72" s="14"/>
      <c r="AF72" s="14">
        <v>-440815.80999999994</v>
      </c>
      <c r="AH72" s="14">
        <v>-445987.45999999996</v>
      </c>
      <c r="AI72" s="14"/>
    </row>
    <row r="73" spans="2:35">
      <c r="B73" s="14"/>
      <c r="C73" s="14"/>
      <c r="D73" s="14" t="s">
        <v>110</v>
      </c>
      <c r="E73" s="14"/>
      <c r="F73" s="14"/>
      <c r="G73" s="14"/>
      <c r="H73" s="14"/>
      <c r="I73" s="14"/>
      <c r="J73" s="14"/>
      <c r="K73" s="14"/>
      <c r="L73" s="14"/>
      <c r="M73" s="19"/>
      <c r="N73" s="19"/>
      <c r="O73" s="19"/>
      <c r="P73" s="19"/>
      <c r="Q73" s="30">
        <f>Q71-Q72</f>
        <v>1245110.6000000006</v>
      </c>
      <c r="R73" s="14"/>
      <c r="S73" s="19"/>
      <c r="T73" s="19"/>
      <c r="U73" s="19"/>
      <c r="V73" s="19"/>
      <c r="W73" s="30">
        <f>W71-W72</f>
        <v>908898.17999999877</v>
      </c>
      <c r="X73" s="14"/>
      <c r="Y73" s="9"/>
      <c r="Z73" s="14" t="s">
        <v>116</v>
      </c>
      <c r="AA73" s="14"/>
      <c r="AB73" s="14"/>
      <c r="AC73" s="14"/>
      <c r="AD73" s="14"/>
      <c r="AE73" s="14"/>
      <c r="AF73" s="14">
        <v>0</v>
      </c>
      <c r="AH73" s="14">
        <v>0</v>
      </c>
      <c r="AI73" s="14"/>
    </row>
    <row r="74" spans="2:35">
      <c r="B74" s="14"/>
      <c r="C74" s="14"/>
      <c r="D74" s="47" t="s">
        <v>89</v>
      </c>
      <c r="E74" s="14"/>
      <c r="F74" s="14"/>
      <c r="G74" s="14" t="s">
        <v>90</v>
      </c>
      <c r="H74" s="14"/>
      <c r="I74" s="14"/>
      <c r="J74" s="14"/>
      <c r="K74" s="14"/>
      <c r="L74" s="14"/>
      <c r="M74" s="19"/>
      <c r="N74" s="19"/>
      <c r="O74" s="19"/>
      <c r="P74" s="19"/>
      <c r="Q74" s="26">
        <v>67155.12</v>
      </c>
      <c r="R74" s="36"/>
      <c r="S74" s="19"/>
      <c r="T74" s="19"/>
      <c r="U74" s="19"/>
      <c r="V74" s="19"/>
      <c r="W74" s="26">
        <v>58996.53</v>
      </c>
      <c r="X74" s="14"/>
      <c r="Y74" s="9"/>
      <c r="Z74" s="14"/>
      <c r="AA74" s="14"/>
      <c r="AB74" s="14"/>
      <c r="AC74" s="14"/>
      <c r="AD74" s="14"/>
      <c r="AE74" s="14"/>
      <c r="AF74" s="16">
        <f>SUM(AF71:AF73)</f>
        <v>-119229.60999999993</v>
      </c>
      <c r="AG74" s="9"/>
      <c r="AH74" s="16">
        <f>SUM(AH71:AH73)</f>
        <v>-440815.80999999994</v>
      </c>
      <c r="AI74" s="14"/>
    </row>
    <row r="75" spans="2:35">
      <c r="B75" s="14"/>
      <c r="C75" s="14"/>
      <c r="D75" s="14" t="s">
        <v>83</v>
      </c>
      <c r="E75" s="14"/>
      <c r="F75" s="14"/>
      <c r="G75" s="14"/>
      <c r="H75" s="14"/>
      <c r="I75" s="14"/>
      <c r="J75" s="14"/>
      <c r="K75" s="14"/>
      <c r="L75" s="14"/>
      <c r="M75" s="19"/>
      <c r="N75" s="19"/>
      <c r="O75" s="19"/>
      <c r="P75" s="19"/>
      <c r="Q75" s="31">
        <f>Q73+Q74</f>
        <v>1312265.7200000007</v>
      </c>
      <c r="R75" s="36"/>
      <c r="S75" s="19"/>
      <c r="T75" s="19"/>
      <c r="U75" s="19"/>
      <c r="V75" s="19"/>
      <c r="W75" s="31">
        <f>W73+W74</f>
        <v>967894.7099999988</v>
      </c>
      <c r="X75" s="14"/>
      <c r="Y75" s="9"/>
      <c r="Z75" s="47" t="s">
        <v>85</v>
      </c>
      <c r="AA75" s="14"/>
      <c r="AB75" s="14"/>
      <c r="AC75" s="14"/>
      <c r="AD75" s="14"/>
      <c r="AE75" s="14"/>
      <c r="AF75" s="9"/>
      <c r="AG75" s="9"/>
      <c r="AH75" s="9"/>
      <c r="AI75" s="14"/>
    </row>
    <row r="76" spans="2:35">
      <c r="B76" s="14"/>
      <c r="C76" s="14"/>
      <c r="D76" s="47" t="s">
        <v>85</v>
      </c>
      <c r="E76" s="14"/>
      <c r="F76" s="14"/>
      <c r="G76" s="14"/>
      <c r="H76" s="14"/>
      <c r="I76" s="14"/>
      <c r="J76" s="14"/>
      <c r="K76" s="14"/>
      <c r="L76" s="14"/>
      <c r="M76" s="19"/>
      <c r="N76" s="19"/>
      <c r="O76" s="19"/>
      <c r="P76" s="19"/>
      <c r="Q76" s="19"/>
      <c r="R76" s="45"/>
      <c r="S76" s="19"/>
      <c r="T76" s="19"/>
      <c r="U76" s="19"/>
      <c r="V76" s="19"/>
      <c r="W76" s="19"/>
      <c r="X76" s="14"/>
      <c r="Y76" s="9"/>
      <c r="Z76" s="49" t="s">
        <v>11</v>
      </c>
      <c r="AA76" s="14" t="s">
        <v>88</v>
      </c>
      <c r="AB76" s="14"/>
      <c r="AC76" s="14"/>
      <c r="AD76" s="14"/>
      <c r="AE76" s="14"/>
      <c r="AF76" s="9">
        <v>44216.84</v>
      </c>
      <c r="AG76" s="9"/>
      <c r="AH76" s="9">
        <v>0</v>
      </c>
      <c r="AI76" s="14"/>
    </row>
    <row r="77" spans="2:35" ht="13.5" thickBot="1">
      <c r="B77" s="14"/>
      <c r="C77" s="14"/>
      <c r="D77" s="47"/>
      <c r="E77" s="51" t="s">
        <v>11</v>
      </c>
      <c r="F77" s="14" t="s">
        <v>91</v>
      </c>
      <c r="G77" s="14"/>
      <c r="H77" s="14"/>
      <c r="I77" s="14"/>
      <c r="J77" s="14"/>
      <c r="K77" s="14"/>
      <c r="L77" s="14"/>
      <c r="M77" s="19"/>
      <c r="N77" s="19"/>
      <c r="O77" s="19">
        <v>250244.70999999996</v>
      </c>
      <c r="P77" s="19"/>
      <c r="Q77" s="19"/>
      <c r="R77" s="45"/>
      <c r="S77" s="19"/>
      <c r="T77" s="19"/>
      <c r="U77" s="19">
        <v>362551.39</v>
      </c>
      <c r="V77" s="19"/>
      <c r="W77" s="19"/>
      <c r="X77" s="14"/>
      <c r="Y77" s="9"/>
      <c r="Z77" s="51"/>
      <c r="AA77" s="51" t="s">
        <v>150</v>
      </c>
      <c r="AB77" s="51"/>
      <c r="AC77" s="36"/>
      <c r="AD77" s="36"/>
      <c r="AE77" s="36"/>
      <c r="AF77" s="13">
        <f>AF74-AF76</f>
        <v>-163446.44999999992</v>
      </c>
      <c r="AG77" s="10"/>
      <c r="AH77" s="13">
        <f>AH74-AH76</f>
        <v>-440815.80999999994</v>
      </c>
      <c r="AI77" s="14"/>
    </row>
    <row r="78" spans="2:35" ht="13.5" thickTop="1">
      <c r="B78" s="14"/>
      <c r="C78" s="14"/>
      <c r="D78" s="47"/>
      <c r="E78" s="51" t="s">
        <v>16</v>
      </c>
      <c r="F78" s="14" t="s">
        <v>92</v>
      </c>
      <c r="G78" s="14"/>
      <c r="H78" s="14"/>
      <c r="I78" s="14"/>
      <c r="J78" s="14"/>
      <c r="K78" s="14"/>
      <c r="L78" s="14"/>
      <c r="M78" s="19"/>
      <c r="N78" s="19"/>
      <c r="O78" s="26">
        <v>603920.29</v>
      </c>
      <c r="P78" s="19"/>
      <c r="Q78" s="26">
        <f>SUM(O77:O78)</f>
        <v>854165</v>
      </c>
      <c r="R78" s="45"/>
      <c r="S78" s="19"/>
      <c r="T78" s="19"/>
      <c r="U78" s="26">
        <v>508644.09</v>
      </c>
      <c r="V78" s="19"/>
      <c r="W78" s="26">
        <f>SUM(U77:U78)</f>
        <v>871195.48</v>
      </c>
      <c r="X78" s="14"/>
      <c r="Y78" s="9"/>
      <c r="Z78" s="51"/>
      <c r="AA78" s="51"/>
      <c r="AB78" s="51"/>
      <c r="AC78" s="36"/>
      <c r="AD78" s="36"/>
      <c r="AE78" s="36"/>
      <c r="AF78" s="10"/>
      <c r="AG78" s="10"/>
      <c r="AH78" s="10"/>
      <c r="AI78" s="14"/>
    </row>
    <row r="79" spans="2:35">
      <c r="B79" s="14"/>
      <c r="C79" s="14"/>
      <c r="D79" s="14" t="s">
        <v>111</v>
      </c>
      <c r="E79" s="14"/>
      <c r="F79" s="14"/>
      <c r="G79" s="14"/>
      <c r="H79" s="14"/>
      <c r="I79" s="14"/>
      <c r="J79" s="14"/>
      <c r="K79" s="14"/>
      <c r="L79" s="14"/>
      <c r="M79" s="19"/>
      <c r="N79" s="19"/>
      <c r="O79" s="19"/>
      <c r="P79" s="19"/>
      <c r="Q79" s="19">
        <f>Q75-Q78</f>
        <v>458100.72000000067</v>
      </c>
      <c r="R79" s="14"/>
      <c r="S79" s="19"/>
      <c r="T79" s="19"/>
      <c r="U79" s="19"/>
      <c r="V79" s="19"/>
      <c r="W79" s="19">
        <f>W75-W78</f>
        <v>96699.229999998817</v>
      </c>
      <c r="X79" s="14"/>
      <c r="Y79" s="111" t="s">
        <v>158</v>
      </c>
      <c r="Z79" s="111"/>
      <c r="AA79" s="111"/>
      <c r="AB79" s="111"/>
      <c r="AC79" s="111"/>
      <c r="AD79" s="111"/>
      <c r="AE79" s="111"/>
      <c r="AF79" s="111"/>
      <c r="AG79" s="111"/>
      <c r="AH79" s="111"/>
      <c r="AI79" s="14"/>
    </row>
    <row r="80" spans="2:35">
      <c r="B80" s="14"/>
      <c r="C80" s="14"/>
      <c r="D80" s="47" t="s">
        <v>93</v>
      </c>
      <c r="E80" s="14"/>
      <c r="F80" s="14"/>
      <c r="G80" s="14"/>
      <c r="H80" s="14"/>
      <c r="I80" s="14"/>
      <c r="J80" s="14"/>
      <c r="K80" s="14"/>
      <c r="L80" s="14"/>
      <c r="M80" s="19"/>
      <c r="N80" s="19"/>
      <c r="O80" s="19"/>
      <c r="P80" s="19"/>
      <c r="Q80" s="19"/>
      <c r="R80" s="14"/>
      <c r="S80" s="19"/>
      <c r="T80" s="19"/>
      <c r="U80" s="19"/>
      <c r="V80" s="19"/>
      <c r="W80" s="19"/>
      <c r="X80" s="14"/>
      <c r="Y80" s="9"/>
      <c r="Z80" s="14"/>
      <c r="AA80" s="51"/>
      <c r="AB80" s="14"/>
      <c r="AC80" s="14"/>
      <c r="AD80" s="14"/>
      <c r="AE80" s="14"/>
      <c r="AF80" s="9"/>
      <c r="AG80" s="10"/>
      <c r="AH80" s="9"/>
      <c r="AI80" s="14"/>
    </row>
    <row r="81" spans="2:35">
      <c r="B81" s="14"/>
      <c r="C81" s="14"/>
      <c r="D81" s="14"/>
      <c r="E81" s="51" t="s">
        <v>17</v>
      </c>
      <c r="F81" s="14" t="s">
        <v>94</v>
      </c>
      <c r="G81" s="14"/>
      <c r="H81" s="14"/>
      <c r="I81" s="14"/>
      <c r="J81" s="14"/>
      <c r="K81" s="14"/>
      <c r="L81" s="14"/>
      <c r="N81" s="19"/>
      <c r="O81" s="29">
        <v>0.19</v>
      </c>
      <c r="P81" s="19"/>
      <c r="Q81" s="19"/>
      <c r="R81" s="14"/>
      <c r="S81" s="5"/>
      <c r="T81" s="19"/>
      <c r="U81" s="29">
        <v>0.2</v>
      </c>
      <c r="V81" s="19"/>
      <c r="W81" s="19"/>
      <c r="X81" s="14"/>
      <c r="Y81" s="69" t="s">
        <v>159</v>
      </c>
      <c r="Z81" s="70"/>
      <c r="AA81" s="70"/>
      <c r="AB81" s="70"/>
      <c r="AC81" s="70"/>
      <c r="AD81" s="70"/>
      <c r="AE81" s="70"/>
      <c r="AF81" s="71">
        <v>2014</v>
      </c>
      <c r="AG81" s="72"/>
      <c r="AH81" s="71">
        <v>2013</v>
      </c>
      <c r="AI81" s="14"/>
    </row>
    <row r="82" spans="2:35">
      <c r="B82" s="14"/>
      <c r="C82" s="14"/>
      <c r="D82" s="14"/>
      <c r="E82" s="47" t="s">
        <v>41</v>
      </c>
      <c r="F82" s="14"/>
      <c r="G82" s="14"/>
      <c r="H82" s="14"/>
      <c r="I82" s="14"/>
      <c r="J82" s="14"/>
      <c r="K82" s="14"/>
      <c r="L82" s="14"/>
      <c r="N82" s="19"/>
      <c r="O82" s="19"/>
      <c r="P82" s="19"/>
      <c r="Q82" s="19"/>
      <c r="R82" s="14"/>
      <c r="S82" s="5"/>
      <c r="T82" s="19"/>
      <c r="U82" s="19"/>
      <c r="V82" s="19"/>
      <c r="W82" s="19"/>
      <c r="X82" s="14"/>
      <c r="Y82" s="73" t="s">
        <v>160</v>
      </c>
      <c r="Z82" s="73"/>
      <c r="AA82" s="73"/>
      <c r="AB82" s="73"/>
      <c r="AC82" s="73"/>
      <c r="AD82" s="73"/>
      <c r="AE82" s="70"/>
      <c r="AF82" s="74">
        <v>7728715.290000001</v>
      </c>
      <c r="AG82" s="70"/>
      <c r="AH82" s="74">
        <v>7236010.3699999992</v>
      </c>
      <c r="AI82" s="14"/>
    </row>
    <row r="83" spans="2:35">
      <c r="B83" s="14"/>
      <c r="C83" s="14"/>
      <c r="D83" s="14"/>
      <c r="E83" s="51" t="s">
        <v>16</v>
      </c>
      <c r="F83" s="14" t="s">
        <v>95</v>
      </c>
      <c r="G83" s="14"/>
      <c r="H83" s="14"/>
      <c r="I83" s="14"/>
      <c r="J83" s="14"/>
      <c r="K83" s="14"/>
      <c r="L83" s="14"/>
      <c r="M83" s="19"/>
      <c r="N83" s="19"/>
      <c r="O83" s="26">
        <v>165785.10999999999</v>
      </c>
      <c r="P83" s="19"/>
      <c r="Q83" s="26">
        <f>O81-O83</f>
        <v>-165784.91999999998</v>
      </c>
      <c r="R83" s="14"/>
      <c r="S83" s="19"/>
      <c r="T83" s="19"/>
      <c r="U83" s="26">
        <v>158059.98000000001</v>
      </c>
      <c r="V83" s="19"/>
      <c r="W83" s="26">
        <f>U81-U83</f>
        <v>-158059.78</v>
      </c>
      <c r="X83" s="17"/>
      <c r="Y83" s="112" t="s">
        <v>161</v>
      </c>
      <c r="Z83" s="112"/>
      <c r="AA83" s="112"/>
      <c r="AB83" s="112"/>
      <c r="AC83" s="112"/>
      <c r="AD83" s="112"/>
      <c r="AE83" s="112"/>
      <c r="AF83" s="75">
        <v>-7225145.5799999991</v>
      </c>
      <c r="AG83" s="76"/>
      <c r="AH83" s="75">
        <v>-6848117.0500000017</v>
      </c>
      <c r="AI83" s="14"/>
    </row>
    <row r="84" spans="2:35">
      <c r="B84" s="14"/>
      <c r="C84" s="14"/>
      <c r="D84" s="14" t="s">
        <v>112</v>
      </c>
      <c r="E84" s="14"/>
      <c r="F84" s="14"/>
      <c r="G84" s="14"/>
      <c r="H84" s="14"/>
      <c r="I84" s="14"/>
      <c r="J84" s="14"/>
      <c r="K84" s="14"/>
      <c r="L84" s="14"/>
      <c r="M84" s="19"/>
      <c r="N84" s="19"/>
      <c r="O84" s="19"/>
      <c r="P84" s="19"/>
      <c r="Q84" s="19">
        <f>SUM(Q79:Q83)</f>
        <v>292315.80000000069</v>
      </c>
      <c r="R84" s="14"/>
      <c r="S84" s="19"/>
      <c r="T84" s="19"/>
      <c r="U84" s="19"/>
      <c r="V84" s="19"/>
      <c r="W84" s="19">
        <f>SUM(W79:W83)</f>
        <v>-61360.550000001182</v>
      </c>
      <c r="X84" s="17"/>
      <c r="Y84" s="73"/>
      <c r="Z84" s="70"/>
      <c r="AA84" s="70"/>
      <c r="AB84" s="70"/>
      <c r="AC84" s="70"/>
      <c r="AD84" s="70"/>
      <c r="AE84" s="70"/>
      <c r="AF84" s="74"/>
      <c r="AG84" s="70"/>
      <c r="AH84" s="74"/>
      <c r="AI84" s="14"/>
    </row>
    <row r="85" spans="2:3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9"/>
      <c r="N85" s="9"/>
      <c r="O85" s="9"/>
      <c r="P85" s="9"/>
      <c r="Q85" s="9"/>
      <c r="R85" s="14"/>
      <c r="S85" s="9"/>
      <c r="T85" s="9"/>
      <c r="U85" s="9"/>
      <c r="V85" s="9"/>
      <c r="W85" s="9"/>
      <c r="X85" s="17"/>
      <c r="Y85" s="113" t="s">
        <v>162</v>
      </c>
      <c r="Z85" s="113"/>
      <c r="AA85" s="113"/>
      <c r="AB85" s="113"/>
      <c r="AC85" s="113"/>
      <c r="AD85" s="113"/>
      <c r="AE85" s="113"/>
      <c r="AF85" s="74">
        <f>SUM(AF82:AF83)</f>
        <v>503569.71000000183</v>
      </c>
      <c r="AG85" s="77"/>
      <c r="AH85" s="74">
        <f>SUM(AH82:AH83)</f>
        <v>387893.3199999975</v>
      </c>
      <c r="AI85" s="14"/>
    </row>
    <row r="86" spans="2:35">
      <c r="B86" s="14"/>
      <c r="C86" s="47" t="s">
        <v>96</v>
      </c>
      <c r="D86" s="47" t="s">
        <v>93</v>
      </c>
      <c r="E86" s="14"/>
      <c r="F86" s="14"/>
      <c r="G86" s="47" t="s">
        <v>97</v>
      </c>
      <c r="H86" s="14"/>
      <c r="I86" s="14"/>
      <c r="J86" s="14"/>
      <c r="K86" s="14"/>
      <c r="L86" s="14"/>
      <c r="M86" s="19"/>
      <c r="N86" s="19"/>
      <c r="O86" s="19"/>
      <c r="P86" s="19"/>
      <c r="Q86" s="19"/>
      <c r="R86" s="14"/>
      <c r="S86" s="19"/>
      <c r="T86" s="19"/>
      <c r="U86" s="19"/>
      <c r="V86" s="19"/>
      <c r="W86" s="19"/>
      <c r="X86" s="9"/>
      <c r="Y86" s="78" t="s">
        <v>163</v>
      </c>
      <c r="Z86" s="70"/>
      <c r="AA86" s="70"/>
      <c r="AB86" s="70"/>
      <c r="AC86" s="70"/>
      <c r="AD86" s="70"/>
      <c r="AE86" s="70"/>
      <c r="AF86" s="74">
        <v>-25090.11</v>
      </c>
      <c r="AG86" s="70"/>
      <c r="AH86" s="74">
        <v>-129282.84999999999</v>
      </c>
      <c r="AI86" s="14"/>
    </row>
    <row r="87" spans="2:35">
      <c r="B87" s="14"/>
      <c r="C87" s="47"/>
      <c r="D87" s="47"/>
      <c r="E87" s="14" t="s">
        <v>11</v>
      </c>
      <c r="F87" s="14" t="s">
        <v>117</v>
      </c>
      <c r="G87" s="47"/>
      <c r="H87" s="14"/>
      <c r="I87" s="14"/>
      <c r="J87" s="14"/>
      <c r="K87" s="14"/>
      <c r="L87" s="14"/>
      <c r="M87" s="19">
        <v>43591.09</v>
      </c>
      <c r="N87" s="19"/>
      <c r="O87" s="19"/>
      <c r="P87" s="19"/>
      <c r="Q87" s="19"/>
      <c r="R87" s="14"/>
      <c r="S87" s="19">
        <v>41277.51</v>
      </c>
      <c r="T87" s="19"/>
      <c r="U87" s="19"/>
      <c r="V87" s="19"/>
      <c r="W87" s="19"/>
      <c r="X87" s="9"/>
      <c r="Y87" s="79"/>
      <c r="Z87" s="70"/>
      <c r="AA87" s="70"/>
      <c r="AB87" s="70"/>
      <c r="AC87" s="70"/>
      <c r="AD87" s="70"/>
      <c r="AE87" s="70"/>
      <c r="AF87" s="74"/>
      <c r="AG87" s="70"/>
      <c r="AH87" s="74"/>
      <c r="AI87" s="14"/>
    </row>
    <row r="88" spans="2:35" ht="13.5" thickBot="1">
      <c r="B88" s="14"/>
      <c r="C88" s="47"/>
      <c r="D88" s="47"/>
      <c r="E88" s="1" t="s">
        <v>15</v>
      </c>
      <c r="F88" s="1" t="s">
        <v>148</v>
      </c>
      <c r="M88" s="1">
        <v>0</v>
      </c>
      <c r="N88" s="1"/>
      <c r="O88" s="1"/>
      <c r="P88" s="1"/>
      <c r="Q88" s="1"/>
      <c r="S88" s="1">
        <v>46999.82</v>
      </c>
      <c r="T88" s="1"/>
      <c r="U88" s="1"/>
      <c r="V88" s="1"/>
      <c r="W88" s="1"/>
      <c r="X88" s="9"/>
      <c r="Y88" s="80" t="s">
        <v>164</v>
      </c>
      <c r="Z88" s="80"/>
      <c r="AA88" s="80"/>
      <c r="AB88" s="80"/>
      <c r="AC88" s="80"/>
      <c r="AD88" s="80"/>
      <c r="AE88" s="80"/>
      <c r="AF88" s="81">
        <f>SUM(AF85:AF87)</f>
        <v>478479.60000000184</v>
      </c>
      <c r="AG88" s="70"/>
      <c r="AH88" s="81">
        <f>SUM(AH85:AH87)</f>
        <v>258610.46999999753</v>
      </c>
      <c r="AI88" s="14"/>
    </row>
    <row r="89" spans="2:35" s="88" customFormat="1" ht="12.75" customHeight="1" thickTop="1">
      <c r="B89" s="82"/>
      <c r="C89" s="82"/>
      <c r="D89" s="82"/>
      <c r="E89" s="83" t="s">
        <v>16</v>
      </c>
      <c r="F89" s="114" t="s">
        <v>133</v>
      </c>
      <c r="G89" s="114"/>
      <c r="H89" s="114"/>
      <c r="I89" s="114"/>
      <c r="J89" s="114"/>
      <c r="K89" s="83"/>
      <c r="L89" s="83"/>
      <c r="M89" s="84">
        <v>409.7</v>
      </c>
      <c r="N89" s="85"/>
      <c r="O89" s="85">
        <f>SUM(M87:M89)</f>
        <v>44000.789999999994</v>
      </c>
      <c r="P89" s="85"/>
      <c r="Q89" s="85"/>
      <c r="R89" s="82"/>
      <c r="S89" s="84">
        <v>238.09</v>
      </c>
      <c r="T89" s="85"/>
      <c r="U89" s="85">
        <f>SUM(S87:S89)</f>
        <v>88515.42</v>
      </c>
      <c r="V89" s="85"/>
      <c r="W89" s="85"/>
      <c r="X89" s="86"/>
      <c r="Y89" s="69" t="s">
        <v>165</v>
      </c>
      <c r="Z89" s="70"/>
      <c r="AA89" s="70"/>
      <c r="AB89" s="70"/>
      <c r="AC89" s="70"/>
      <c r="AD89" s="70"/>
      <c r="AE89" s="70"/>
      <c r="AF89" s="87"/>
      <c r="AG89" s="70"/>
      <c r="AH89" s="87"/>
      <c r="AI89" s="82"/>
    </row>
    <row r="90" spans="2:35">
      <c r="B90" s="14"/>
      <c r="C90" s="14"/>
      <c r="D90" s="14"/>
      <c r="E90" s="47" t="s">
        <v>41</v>
      </c>
      <c r="S90" s="5"/>
      <c r="X90" s="9"/>
      <c r="Y90" s="112" t="s">
        <v>166</v>
      </c>
      <c r="Z90" s="112"/>
      <c r="AA90" s="112"/>
      <c r="AB90" s="112"/>
      <c r="AC90" s="112"/>
      <c r="AD90" s="112"/>
      <c r="AE90" s="112"/>
      <c r="AF90" s="74">
        <v>-504580.79</v>
      </c>
      <c r="AG90" s="70"/>
      <c r="AH90" s="74">
        <v>-88674.31</v>
      </c>
      <c r="AI90" s="14"/>
    </row>
    <row r="91" spans="2:35" ht="27.75" customHeight="1">
      <c r="B91" s="14"/>
      <c r="C91" s="14"/>
      <c r="D91" s="14"/>
      <c r="E91" s="45" t="s">
        <v>11</v>
      </c>
      <c r="F91" s="14" t="s">
        <v>100</v>
      </c>
      <c r="G91" s="14"/>
      <c r="H91" s="14"/>
      <c r="I91" s="14"/>
      <c r="J91" s="14"/>
      <c r="K91" s="14"/>
      <c r="L91" s="14"/>
      <c r="M91" s="19">
        <v>6286.58</v>
      </c>
      <c r="N91" s="19"/>
      <c r="O91" s="14"/>
      <c r="P91" s="19"/>
      <c r="Q91" s="19"/>
      <c r="R91" s="14"/>
      <c r="S91" s="19">
        <v>8617.27</v>
      </c>
      <c r="T91" s="19"/>
      <c r="U91" s="14"/>
      <c r="V91" s="19"/>
      <c r="W91" s="19"/>
      <c r="X91" s="9"/>
      <c r="Y91" s="112" t="s">
        <v>167</v>
      </c>
      <c r="Z91" s="112"/>
      <c r="AA91" s="112"/>
      <c r="AB91" s="112"/>
      <c r="AC91" s="112"/>
      <c r="AD91" s="112"/>
      <c r="AE91" s="112"/>
      <c r="AF91" s="74">
        <v>0</v>
      </c>
      <c r="AG91" s="1"/>
      <c r="AH91" s="74">
        <v>47000</v>
      </c>
      <c r="AI91" s="14"/>
    </row>
    <row r="92" spans="2:35">
      <c r="B92" s="14"/>
      <c r="C92" s="14"/>
      <c r="D92" s="14"/>
      <c r="E92" s="51" t="s">
        <v>16</v>
      </c>
      <c r="F92" s="14" t="s">
        <v>135</v>
      </c>
      <c r="G92" s="14"/>
      <c r="H92" s="14"/>
      <c r="I92" s="14"/>
      <c r="J92" s="14"/>
      <c r="K92" s="14"/>
      <c r="L92" s="14"/>
      <c r="M92" s="26">
        <v>8443.81</v>
      </c>
      <c r="N92" s="19"/>
      <c r="O92" s="26">
        <f>SUM(M91:M92)</f>
        <v>14730.39</v>
      </c>
      <c r="P92" s="19"/>
      <c r="Q92" s="26">
        <f>O89-O92</f>
        <v>29270.399999999994</v>
      </c>
      <c r="R92" s="14"/>
      <c r="S92" s="26">
        <v>13365.95</v>
      </c>
      <c r="T92" s="19"/>
      <c r="U92" s="26">
        <f>SUM(S91:S92)</f>
        <v>21983.22</v>
      </c>
      <c r="V92" s="19"/>
      <c r="W92" s="26">
        <f>U89-U92</f>
        <v>66532.2</v>
      </c>
      <c r="X92" s="9"/>
      <c r="Y92" s="112" t="s">
        <v>168</v>
      </c>
      <c r="Z92" s="112"/>
      <c r="AA92" s="112"/>
      <c r="AB92" s="112"/>
      <c r="AC92" s="112"/>
      <c r="AD92" s="112"/>
      <c r="AE92" s="112"/>
      <c r="AF92" s="74">
        <v>159683.28</v>
      </c>
      <c r="AG92" s="1"/>
      <c r="AH92" s="74">
        <v>225268.33</v>
      </c>
      <c r="AI92" s="14"/>
    </row>
    <row r="93" spans="2:35">
      <c r="B93" s="14"/>
      <c r="C93" s="14"/>
      <c r="D93" s="14" t="s">
        <v>113</v>
      </c>
      <c r="E93" s="14"/>
      <c r="F93" s="14"/>
      <c r="G93" s="14"/>
      <c r="H93" s="14"/>
      <c r="I93" s="14"/>
      <c r="J93" s="14"/>
      <c r="K93" s="14"/>
      <c r="L93" s="14"/>
      <c r="M93" s="19"/>
      <c r="N93" s="19"/>
      <c r="O93" s="19"/>
      <c r="P93" s="19"/>
      <c r="Q93" s="29">
        <f>SUM(Q84:Q92)</f>
        <v>321586.20000000065</v>
      </c>
      <c r="R93" s="14"/>
      <c r="S93" s="19"/>
      <c r="T93" s="19"/>
      <c r="U93" s="19"/>
      <c r="V93" s="19"/>
      <c r="W93" s="29">
        <f>SUM(W84:W92)</f>
        <v>5171.6499999988155</v>
      </c>
      <c r="X93" s="9"/>
      <c r="Y93" s="112" t="s">
        <v>182</v>
      </c>
      <c r="Z93" s="112"/>
      <c r="AA93" s="112"/>
      <c r="AB93" s="112"/>
      <c r="AC93" s="112"/>
      <c r="AD93" s="112"/>
      <c r="AE93" s="112"/>
      <c r="AF93" s="89">
        <v>0.19</v>
      </c>
      <c r="AG93" s="1"/>
      <c r="AH93" s="89">
        <v>0.2</v>
      </c>
      <c r="AI93" s="14"/>
    </row>
    <row r="94" spans="2:35">
      <c r="B94" s="14"/>
      <c r="C94" s="14"/>
      <c r="D94" s="47" t="s">
        <v>85</v>
      </c>
      <c r="E94" s="14"/>
      <c r="F94" s="14"/>
      <c r="G94" s="14"/>
      <c r="H94" s="14"/>
      <c r="I94" s="14"/>
      <c r="J94" s="14"/>
      <c r="K94" s="14"/>
      <c r="L94" s="14"/>
      <c r="M94" s="19"/>
      <c r="N94" s="19"/>
      <c r="O94" s="19"/>
      <c r="P94" s="19"/>
      <c r="Q94" s="29"/>
      <c r="R94" s="14"/>
      <c r="S94" s="19"/>
      <c r="T94" s="19"/>
      <c r="U94" s="19"/>
      <c r="V94" s="19"/>
      <c r="W94" s="29"/>
      <c r="X94" s="9"/>
      <c r="Y94" s="80"/>
      <c r="Z94" s="90"/>
      <c r="AA94" s="90"/>
      <c r="AB94" s="90"/>
      <c r="AC94" s="90"/>
      <c r="AD94" s="25"/>
      <c r="AE94" s="25"/>
      <c r="AF94" s="91"/>
      <c r="AG94" s="25"/>
      <c r="AH94" s="91"/>
      <c r="AI94" s="14"/>
    </row>
    <row r="95" spans="2:35" ht="13.5" thickBot="1">
      <c r="B95" s="14"/>
      <c r="C95" s="14"/>
      <c r="D95" s="14" t="s">
        <v>101</v>
      </c>
      <c r="E95" s="14"/>
      <c r="F95" s="14"/>
      <c r="G95" s="14"/>
      <c r="H95" s="14"/>
      <c r="I95" s="14"/>
      <c r="J95" s="14"/>
      <c r="K95" s="14"/>
      <c r="L95" s="14"/>
      <c r="M95" s="19"/>
      <c r="N95" s="19"/>
      <c r="O95" s="19">
        <v>418328.11999999994</v>
      </c>
      <c r="P95" s="19"/>
      <c r="Q95" s="19"/>
      <c r="R95" s="14"/>
      <c r="S95" s="19"/>
      <c r="T95" s="19"/>
      <c r="U95" s="19">
        <v>386666.12</v>
      </c>
      <c r="V95" s="19"/>
      <c r="W95" s="19"/>
      <c r="X95" s="9"/>
      <c r="Y95" s="80" t="s">
        <v>169</v>
      </c>
      <c r="Z95" s="80"/>
      <c r="AA95" s="80"/>
      <c r="AB95" s="80"/>
      <c r="AC95" s="80"/>
      <c r="AD95" s="80"/>
      <c r="AE95" s="80"/>
      <c r="AF95" s="81">
        <f>SUM(AF90:AF93)</f>
        <v>-344897.32</v>
      </c>
      <c r="AG95" s="25"/>
      <c r="AH95" s="81">
        <f>SUM(AH90:AH93)</f>
        <v>183594.22</v>
      </c>
      <c r="AI95" s="14"/>
    </row>
    <row r="96" spans="2:35" ht="12.75" customHeight="1" thickTop="1">
      <c r="B96" s="14"/>
      <c r="C96" s="14"/>
      <c r="D96" s="47" t="s">
        <v>41</v>
      </c>
      <c r="E96" s="14"/>
      <c r="F96" s="14"/>
      <c r="G96" s="14" t="s">
        <v>102</v>
      </c>
      <c r="H96" s="14"/>
      <c r="I96" s="14"/>
      <c r="J96" s="14"/>
      <c r="K96" s="14"/>
      <c r="L96" s="14"/>
      <c r="M96" s="19"/>
      <c r="N96" s="19"/>
      <c r="O96" s="19"/>
      <c r="P96" s="19"/>
      <c r="Q96" s="19"/>
      <c r="R96" s="14"/>
      <c r="S96" s="19"/>
      <c r="T96" s="19"/>
      <c r="U96" s="19"/>
      <c r="V96" s="19"/>
      <c r="W96" s="19"/>
      <c r="X96" s="9"/>
      <c r="Y96" s="68" t="s">
        <v>170</v>
      </c>
      <c r="Z96" s="90"/>
      <c r="AA96" s="90"/>
      <c r="AB96" s="90"/>
      <c r="AC96" s="90"/>
      <c r="AD96" s="25"/>
      <c r="AE96" s="25"/>
      <c r="AF96" s="74"/>
      <c r="AG96" s="25"/>
      <c r="AH96" s="74"/>
      <c r="AI96" s="14"/>
    </row>
    <row r="97" spans="2:35" ht="24" customHeight="1">
      <c r="B97" s="14"/>
      <c r="C97" s="14"/>
      <c r="D97" s="14"/>
      <c r="E97" s="14"/>
      <c r="F97" s="14"/>
      <c r="G97" s="14" t="s">
        <v>103</v>
      </c>
      <c r="H97" s="14"/>
      <c r="I97" s="14"/>
      <c r="J97" s="14"/>
      <c r="K97" s="14"/>
      <c r="L97" s="14"/>
      <c r="M97" s="19"/>
      <c r="N97" s="19"/>
      <c r="O97" s="26">
        <f>O95</f>
        <v>418328.11999999994</v>
      </c>
      <c r="P97" s="19"/>
      <c r="Q97" s="26">
        <f>O95-O97</f>
        <v>0</v>
      </c>
      <c r="R97" s="36"/>
      <c r="S97" s="19"/>
      <c r="T97" s="19"/>
      <c r="U97" s="26">
        <f>U95</f>
        <v>386666.12</v>
      </c>
      <c r="V97" s="19"/>
      <c r="W97" s="26">
        <f>U95-U97</f>
        <v>0</v>
      </c>
      <c r="X97" s="9"/>
      <c r="Y97" s="73" t="s">
        <v>171</v>
      </c>
      <c r="Z97" s="90"/>
      <c r="AA97" s="90"/>
      <c r="AB97" s="90"/>
      <c r="AC97" s="90"/>
      <c r="AD97" s="25"/>
      <c r="AE97" s="25"/>
      <c r="AF97" s="74">
        <v>4984051</v>
      </c>
      <c r="AG97" s="25"/>
      <c r="AH97" s="74">
        <v>4361000</v>
      </c>
      <c r="AI97" s="14"/>
    </row>
    <row r="98" spans="2:35" ht="13.5" customHeight="1" thickBot="1">
      <c r="B98" s="14"/>
      <c r="C98" s="14"/>
      <c r="D98" s="47" t="s">
        <v>114</v>
      </c>
      <c r="E98" s="14"/>
      <c r="F98" s="14"/>
      <c r="G98" s="14"/>
      <c r="H98" s="14"/>
      <c r="I98" s="14"/>
      <c r="J98" s="14"/>
      <c r="K98" s="14"/>
      <c r="L98" s="14"/>
      <c r="M98" s="19"/>
      <c r="N98" s="19"/>
      <c r="O98" s="19"/>
      <c r="P98" s="19"/>
      <c r="Q98" s="23">
        <f>ROUND(SUM(Q93:Q97),2)</f>
        <v>321586.2</v>
      </c>
      <c r="R98" s="36"/>
      <c r="S98" s="19"/>
      <c r="T98" s="19"/>
      <c r="U98" s="19"/>
      <c r="V98" s="19"/>
      <c r="W98" s="23">
        <f>ROUND(SUM(W93:W97),2)</f>
        <v>5171.6499999999996</v>
      </c>
      <c r="X98" s="9"/>
      <c r="Y98" s="73" t="s">
        <v>172</v>
      </c>
      <c r="Z98" s="90"/>
      <c r="AA98" s="90"/>
      <c r="AB98" s="90"/>
      <c r="AC98" s="90"/>
      <c r="AD98" s="25"/>
      <c r="AE98" s="25"/>
      <c r="AF98" s="74">
        <v>-5162589.3659999995</v>
      </c>
      <c r="AG98" s="25"/>
      <c r="AH98" s="74">
        <v>-4775303.55</v>
      </c>
      <c r="AI98" s="14"/>
    </row>
    <row r="99" spans="2:35" ht="13.5" customHeight="1" thickTop="1" thickBot="1">
      <c r="B99" s="14"/>
      <c r="M99" s="1"/>
      <c r="N99" s="1"/>
      <c r="O99" s="1"/>
      <c r="P99" s="1"/>
      <c r="Q99" s="1"/>
      <c r="S99" s="1"/>
      <c r="T99" s="1"/>
      <c r="U99" s="1"/>
      <c r="V99" s="1"/>
      <c r="W99" s="1"/>
      <c r="X99" s="9"/>
      <c r="Y99" s="115" t="s">
        <v>173</v>
      </c>
      <c r="Z99" s="115"/>
      <c r="AA99" s="115"/>
      <c r="AB99" s="115"/>
      <c r="AC99" s="115"/>
      <c r="AD99" s="115"/>
      <c r="AE99" s="115"/>
      <c r="AF99" s="81">
        <f>SUM(AF97:AF98)</f>
        <v>-178538.36599999946</v>
      </c>
      <c r="AG99" s="25"/>
      <c r="AH99" s="81">
        <f>SUM(AH97:AH98)</f>
        <v>-414303.54999999981</v>
      </c>
      <c r="AI99" s="14"/>
    </row>
    <row r="100" spans="2:35" ht="13.5" thickTop="1">
      <c r="B100" s="14"/>
      <c r="D100" s="116" t="s">
        <v>174</v>
      </c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">
        <f>Q98+O97-Q83</f>
        <v>905699.24</v>
      </c>
      <c r="S100" s="1"/>
      <c r="T100" s="1"/>
      <c r="U100" s="1"/>
      <c r="V100" s="1"/>
      <c r="W100" s="1">
        <f>W98+U97-W83</f>
        <v>549897.55000000005</v>
      </c>
      <c r="X100" s="9"/>
      <c r="Y100" s="112" t="s">
        <v>175</v>
      </c>
      <c r="Z100" s="112"/>
      <c r="AA100" s="112"/>
      <c r="AB100" s="112"/>
      <c r="AC100" s="112"/>
      <c r="AD100" s="112"/>
      <c r="AE100" s="112"/>
      <c r="AF100" s="74">
        <f>AF88+AF95+AF99</f>
        <v>-44956.085999997624</v>
      </c>
      <c r="AG100" s="92"/>
      <c r="AH100" s="74">
        <f>AH88+AH95+AH99</f>
        <v>27901.139999997686</v>
      </c>
      <c r="AI100" s="14"/>
    </row>
    <row r="101" spans="2:35">
      <c r="B101" s="14"/>
      <c r="C101" s="14"/>
      <c r="D101" s="29"/>
      <c r="E101" s="29"/>
      <c r="F101" s="29"/>
      <c r="G101" s="29"/>
      <c r="H101" s="29"/>
      <c r="I101" s="29"/>
      <c r="J101" s="29"/>
      <c r="K101" s="29"/>
      <c r="L101" s="29"/>
      <c r="M101" s="93" t="s">
        <v>190</v>
      </c>
      <c r="N101" s="94"/>
      <c r="O101" s="93" t="s">
        <v>176</v>
      </c>
      <c r="P101" s="95"/>
      <c r="Q101" s="118">
        <f>Q100/Q71</f>
        <v>0.11474290088864517</v>
      </c>
      <c r="R101" s="117" t="e">
        <f t="shared" ref="R101:W101" si="0">R100/R71</f>
        <v>#DIV/0!</v>
      </c>
      <c r="S101" s="117"/>
      <c r="T101" s="117"/>
      <c r="U101" s="117"/>
      <c r="V101" s="117" t="e">
        <f t="shared" si="0"/>
        <v>#DIV/0!</v>
      </c>
      <c r="W101" s="118">
        <f t="shared" si="0"/>
        <v>7.1850150466893165E-2</v>
      </c>
      <c r="X101" s="9"/>
      <c r="Y101" s="73" t="s">
        <v>177</v>
      </c>
      <c r="Z101" s="90"/>
      <c r="AA101" s="90"/>
      <c r="AB101" s="90"/>
      <c r="AC101" s="90"/>
      <c r="AD101" s="25"/>
      <c r="AE101" s="25"/>
      <c r="AF101" s="89">
        <v>53281.93</v>
      </c>
      <c r="AG101" s="25"/>
      <c r="AH101" s="89">
        <v>25380.789999998025</v>
      </c>
      <c r="AI101" s="14"/>
    </row>
    <row r="102" spans="2:35" s="25" customFormat="1" ht="13.5" thickBot="1">
      <c r="B102" s="29"/>
      <c r="C102" s="18"/>
      <c r="D102" s="106" t="s">
        <v>191</v>
      </c>
      <c r="E102" s="106"/>
      <c r="F102" s="106"/>
      <c r="G102" s="106"/>
      <c r="H102" s="106"/>
      <c r="I102" s="106"/>
      <c r="J102" s="106"/>
      <c r="K102" s="106"/>
      <c r="L102" s="96"/>
      <c r="M102" s="97">
        <v>3478183.64</v>
      </c>
      <c r="N102" s="97"/>
      <c r="O102" s="97">
        <v>3287585.0300000003</v>
      </c>
      <c r="P102" s="98"/>
      <c r="Q102" s="61"/>
      <c r="R102" s="61"/>
      <c r="S102" s="18"/>
      <c r="T102" s="18"/>
      <c r="U102" s="18"/>
      <c r="V102" s="18"/>
      <c r="W102" s="18"/>
      <c r="X102" s="19"/>
      <c r="Y102" s="73" t="s">
        <v>178</v>
      </c>
      <c r="Z102" s="90"/>
      <c r="AA102" s="90"/>
      <c r="AB102" s="90"/>
      <c r="AC102" s="90"/>
      <c r="AF102" s="81">
        <f>AF100+AF101</f>
        <v>8325.8440000023766</v>
      </c>
      <c r="AH102" s="81">
        <f>AH100+AH101</f>
        <v>53281.929999995715</v>
      </c>
      <c r="AI102" s="29"/>
    </row>
    <row r="103" spans="2:35" s="25" customFormat="1" ht="12.75" customHeight="1" thickTop="1">
      <c r="B103" s="29"/>
      <c r="C103" s="18"/>
      <c r="D103" s="106" t="s">
        <v>179</v>
      </c>
      <c r="E103" s="106"/>
      <c r="F103" s="106"/>
      <c r="G103" s="106"/>
      <c r="H103" s="106"/>
      <c r="I103" s="106"/>
      <c r="J103" s="106"/>
      <c r="K103" s="106"/>
      <c r="L103" s="96"/>
      <c r="M103" s="93">
        <v>321586.2</v>
      </c>
      <c r="N103" s="93"/>
      <c r="O103" s="93">
        <v>5171.6499999999996</v>
      </c>
      <c r="P103" s="97"/>
      <c r="Q103" s="61"/>
      <c r="R103" s="61"/>
      <c r="S103" s="18"/>
      <c r="T103" s="18"/>
      <c r="U103" s="18"/>
      <c r="V103" s="18"/>
      <c r="W103" s="18"/>
      <c r="X103" s="19"/>
      <c r="AI103" s="29"/>
    </row>
    <row r="104" spans="2:35" s="25" customFormat="1" ht="12.75" customHeight="1">
      <c r="B104" s="29"/>
      <c r="C104" s="18"/>
      <c r="D104" s="99"/>
      <c r="E104" s="29"/>
      <c r="F104" s="29"/>
      <c r="G104" s="29"/>
      <c r="H104" s="29"/>
      <c r="I104" s="29"/>
      <c r="J104" s="29"/>
      <c r="K104" s="29"/>
      <c r="L104" s="29"/>
      <c r="M104" s="100">
        <f>SUM(M102:M103)</f>
        <v>3799769.8400000003</v>
      </c>
      <c r="N104" s="93"/>
      <c r="O104" s="100">
        <f>SUM(O102:O103)</f>
        <v>3292756.68</v>
      </c>
      <c r="P104" s="97"/>
      <c r="Q104" s="61"/>
      <c r="R104" s="61"/>
      <c r="S104" s="18"/>
      <c r="T104" s="18"/>
      <c r="U104" s="18"/>
      <c r="V104" s="18"/>
      <c r="W104" s="18"/>
      <c r="X104" s="19"/>
      <c r="AI104" s="29"/>
    </row>
    <row r="105" spans="2:35" s="25" customFormat="1">
      <c r="B105" s="29"/>
      <c r="C105" s="18"/>
      <c r="D105" s="96"/>
      <c r="E105" s="96"/>
      <c r="F105" s="96"/>
      <c r="G105" s="96"/>
      <c r="H105" s="96"/>
      <c r="I105" s="96"/>
      <c r="J105" s="96"/>
      <c r="K105" s="96"/>
      <c r="L105" s="96"/>
      <c r="M105" s="97"/>
      <c r="N105" s="97"/>
      <c r="O105" s="97"/>
      <c r="P105" s="101"/>
      <c r="Q105" s="61"/>
      <c r="R105" s="61"/>
      <c r="S105" s="108" t="s">
        <v>193</v>
      </c>
      <c r="T105" s="108"/>
      <c r="U105" s="108"/>
      <c r="V105" s="108"/>
      <c r="W105" s="108"/>
      <c r="X105" s="19"/>
      <c r="AI105" s="29"/>
    </row>
    <row r="106" spans="2:35" s="25" customFormat="1" ht="13.5" customHeight="1">
      <c r="B106" s="29"/>
      <c r="C106" s="18"/>
      <c r="D106" s="106" t="s">
        <v>180</v>
      </c>
      <c r="E106" s="106"/>
      <c r="F106" s="106"/>
      <c r="G106" s="106"/>
      <c r="H106" s="106"/>
      <c r="I106" s="106"/>
      <c r="J106" s="106"/>
      <c r="K106" s="106"/>
      <c r="L106" s="96"/>
      <c r="M106" s="97">
        <v>38626.769999999997</v>
      </c>
      <c r="N106" s="97"/>
      <c r="O106" s="97">
        <v>111261.37</v>
      </c>
      <c r="P106" s="97"/>
      <c r="Q106" s="61"/>
      <c r="R106" s="61"/>
      <c r="S106" s="18"/>
      <c r="T106" s="18"/>
      <c r="U106" s="18"/>
      <c r="V106" s="18"/>
      <c r="W106" s="18"/>
      <c r="X106" s="19"/>
      <c r="AI106" s="29"/>
    </row>
    <row r="107" spans="2:35" s="25" customFormat="1" ht="12.75" customHeight="1">
      <c r="B107" s="29"/>
      <c r="C107" s="18"/>
      <c r="D107" s="106" t="s">
        <v>181</v>
      </c>
      <c r="E107" s="106"/>
      <c r="F107" s="106"/>
      <c r="G107" s="106"/>
      <c r="H107" s="106"/>
      <c r="I107" s="106"/>
      <c r="J107" s="106"/>
      <c r="K107" s="106"/>
      <c r="L107" s="96"/>
      <c r="M107" s="93">
        <v>37384.080000000176</v>
      </c>
      <c r="N107" s="93"/>
      <c r="O107" s="93">
        <v>74165.589999999851</v>
      </c>
      <c r="P107" s="97"/>
      <c r="Q107" s="61"/>
      <c r="R107" s="61"/>
      <c r="S107" s="18"/>
      <c r="T107" s="18"/>
      <c r="U107" s="18"/>
      <c r="V107" s="18"/>
      <c r="W107" s="18"/>
      <c r="X107" s="19"/>
      <c r="AI107" s="29"/>
    </row>
    <row r="108" spans="2:35" s="25" customFormat="1" ht="13.5" customHeight="1">
      <c r="B108" s="29"/>
      <c r="C108" s="18"/>
      <c r="D108" s="106" t="s">
        <v>192</v>
      </c>
      <c r="E108" s="106"/>
      <c r="F108" s="106"/>
      <c r="G108" s="106"/>
      <c r="H108" s="106"/>
      <c r="I108" s="106"/>
      <c r="J108" s="106"/>
      <c r="K108" s="106"/>
      <c r="L108" s="96"/>
      <c r="M108" s="100">
        <f>SUM(M104:M107)</f>
        <v>3875780.6900000004</v>
      </c>
      <c r="N108" s="93"/>
      <c r="O108" s="100">
        <f>SUM(O104:O107)</f>
        <v>3478183.64</v>
      </c>
      <c r="P108" s="97"/>
      <c r="Q108" s="61"/>
      <c r="R108" s="61"/>
      <c r="S108" s="18"/>
      <c r="T108" s="18"/>
      <c r="U108" s="18"/>
      <c r="V108" s="18"/>
      <c r="W108" s="18"/>
      <c r="X108" s="19"/>
      <c r="AI108" s="29"/>
    </row>
    <row r="109" spans="2:35" s="25" customFormat="1">
      <c r="B109" s="29"/>
      <c r="C109" s="18"/>
      <c r="P109" s="101"/>
      <c r="Q109" s="61"/>
      <c r="R109" s="61"/>
      <c r="X109" s="19"/>
      <c r="Y109" s="73"/>
      <c r="Z109" s="90"/>
      <c r="AA109" s="90"/>
      <c r="AB109" s="90"/>
      <c r="AC109" s="90"/>
      <c r="AF109" s="89"/>
      <c r="AH109" s="89"/>
      <c r="AI109" s="29"/>
    </row>
    <row r="110" spans="2:35" s="25" customFormat="1">
      <c r="B110" s="29"/>
      <c r="D110" s="102"/>
      <c r="E110" s="102"/>
      <c r="F110" s="102"/>
      <c r="G110" s="102"/>
      <c r="H110" s="102"/>
      <c r="I110" s="53"/>
      <c r="J110" s="53"/>
      <c r="K110" s="108" t="s">
        <v>98</v>
      </c>
      <c r="L110" s="108"/>
      <c r="M110" s="108"/>
      <c r="N110" s="61"/>
      <c r="O110" s="18"/>
      <c r="P110" s="61"/>
      <c r="U110" s="109" t="s">
        <v>109</v>
      </c>
      <c r="V110" s="109"/>
      <c r="W110" s="109"/>
      <c r="X110" s="61"/>
      <c r="Y110" s="18"/>
      <c r="Z110" s="18"/>
      <c r="AA110" s="19"/>
      <c r="AC110" s="103"/>
      <c r="AD110" s="109" t="s">
        <v>126</v>
      </c>
      <c r="AE110" s="109"/>
      <c r="AF110" s="109"/>
      <c r="AG110" s="53"/>
      <c r="AH110" s="61"/>
      <c r="AI110" s="29"/>
    </row>
    <row r="111" spans="2:35" s="25" customFormat="1">
      <c r="B111" s="29"/>
      <c r="D111" s="104"/>
      <c r="E111" s="104"/>
      <c r="F111" s="104"/>
      <c r="G111" s="104"/>
      <c r="H111" s="104"/>
      <c r="I111" s="53"/>
      <c r="J111" s="53"/>
      <c r="K111" s="107" t="s">
        <v>99</v>
      </c>
      <c r="L111" s="107"/>
      <c r="M111" s="107"/>
      <c r="N111" s="61"/>
      <c r="O111" s="18"/>
      <c r="P111" s="61"/>
      <c r="U111" s="19"/>
      <c r="V111" s="19"/>
      <c r="W111" s="19"/>
      <c r="X111" s="29"/>
      <c r="AC111" s="66"/>
      <c r="AD111" s="66"/>
      <c r="AE111" s="53"/>
      <c r="AF111" s="53"/>
      <c r="AG111" s="53"/>
      <c r="AH111" s="61"/>
      <c r="AI111" s="29"/>
    </row>
    <row r="112" spans="2:35" s="25" customFormat="1">
      <c r="B112" s="29"/>
      <c r="D112" s="29"/>
      <c r="E112" s="29"/>
      <c r="F112" s="29"/>
      <c r="G112" s="29"/>
      <c r="H112" s="29"/>
      <c r="I112" s="61"/>
      <c r="J112" s="61"/>
      <c r="K112" s="29"/>
      <c r="L112" s="61"/>
      <c r="M112" s="35"/>
      <c r="N112" s="61"/>
      <c r="O112" s="18"/>
      <c r="P112" s="61"/>
      <c r="U112" s="108" t="s">
        <v>124</v>
      </c>
      <c r="V112" s="108"/>
      <c r="W112" s="108"/>
      <c r="X112" s="29"/>
      <c r="AC112" s="104"/>
      <c r="AD112" s="107" t="s">
        <v>127</v>
      </c>
      <c r="AE112" s="107"/>
      <c r="AF112" s="107"/>
      <c r="AG112" s="53"/>
      <c r="AH112" s="61"/>
      <c r="AI112" s="29"/>
    </row>
    <row r="113" spans="2:35" s="25" customFormat="1">
      <c r="B113" s="29"/>
      <c r="D113" s="102"/>
      <c r="E113" s="102"/>
      <c r="F113" s="102"/>
      <c r="G113" s="102"/>
      <c r="H113" s="102"/>
      <c r="I113" s="53"/>
      <c r="J113" s="53"/>
      <c r="K113" s="108" t="s">
        <v>123</v>
      </c>
      <c r="L113" s="108"/>
      <c r="M113" s="108"/>
      <c r="N113" s="61"/>
      <c r="O113" s="18"/>
      <c r="P113" s="61"/>
      <c r="U113" s="108" t="s">
        <v>125</v>
      </c>
      <c r="V113" s="108"/>
      <c r="W113" s="108"/>
      <c r="X113" s="61"/>
      <c r="AC113" s="104"/>
      <c r="AD113" s="107" t="s">
        <v>128</v>
      </c>
      <c r="AE113" s="107"/>
      <c r="AF113" s="107"/>
      <c r="AG113" s="53"/>
      <c r="AH113" s="61"/>
      <c r="AI113" s="29"/>
    </row>
    <row r="114" spans="2:35" s="25" customFormat="1">
      <c r="B114" s="29"/>
      <c r="D114" s="104"/>
      <c r="E114" s="104"/>
      <c r="F114" s="104"/>
      <c r="G114" s="104"/>
      <c r="H114" s="104"/>
      <c r="I114" s="53"/>
      <c r="J114" s="53"/>
      <c r="K114" s="107" t="s">
        <v>195</v>
      </c>
      <c r="L114" s="107"/>
      <c r="M114" s="107"/>
      <c r="N114" s="61"/>
      <c r="O114" s="18"/>
      <c r="P114" s="61"/>
      <c r="W114" s="29"/>
      <c r="X114" s="61"/>
      <c r="AC114" s="104"/>
      <c r="AD114" s="107" t="s">
        <v>129</v>
      </c>
      <c r="AE114" s="107"/>
      <c r="AF114" s="107"/>
      <c r="AG114" s="53"/>
      <c r="AH114" s="61"/>
      <c r="AI114" s="29"/>
    </row>
    <row r="115" spans="2:35" s="25" customFormat="1">
      <c r="B115" s="29"/>
      <c r="C115" s="29"/>
      <c r="D115" s="61"/>
      <c r="E115" s="61"/>
      <c r="F115" s="61"/>
      <c r="G115" s="61"/>
      <c r="H115" s="61"/>
      <c r="I115" s="61"/>
      <c r="J115" s="61"/>
      <c r="K115" s="61"/>
      <c r="L115" s="61"/>
      <c r="M115" s="35"/>
      <c r="N115" s="61"/>
      <c r="O115" s="18"/>
      <c r="P115" s="61"/>
      <c r="Q115" s="18"/>
      <c r="R115" s="29"/>
      <c r="S115" s="61"/>
      <c r="T115" s="61"/>
      <c r="U115" s="61"/>
      <c r="V115" s="61"/>
      <c r="W115" s="35"/>
      <c r="X115" s="29"/>
      <c r="Y115" s="29"/>
      <c r="Z115" s="29"/>
      <c r="AA115" s="29"/>
      <c r="AB115" s="61"/>
      <c r="AC115" s="53"/>
      <c r="AD115" s="53"/>
      <c r="AE115" s="53"/>
      <c r="AF115" s="53"/>
      <c r="AG115" s="53"/>
      <c r="AH115" s="61"/>
      <c r="AI115" s="29"/>
    </row>
    <row r="116" spans="2:35">
      <c r="B116" s="14"/>
      <c r="C116" s="14"/>
      <c r="D116" s="36"/>
      <c r="E116" s="36"/>
      <c r="F116" s="36"/>
      <c r="G116" s="36"/>
      <c r="H116" s="36"/>
      <c r="I116" s="36"/>
      <c r="J116" s="36"/>
      <c r="K116" s="36"/>
      <c r="L116" s="36"/>
      <c r="M116" s="17"/>
      <c r="N116" s="36"/>
      <c r="O116" s="4"/>
      <c r="P116" s="36"/>
      <c r="Q116" s="36"/>
      <c r="R116" s="36"/>
      <c r="S116" s="61"/>
      <c r="T116" s="4"/>
      <c r="U116" s="51"/>
      <c r="V116" s="36"/>
      <c r="W116" s="4"/>
      <c r="X116" s="9"/>
      <c r="Y116" s="36"/>
      <c r="Z116" s="36"/>
      <c r="AA116" s="36"/>
      <c r="AB116" s="36"/>
      <c r="AC116" s="36"/>
      <c r="AD116" s="14"/>
      <c r="AE116" s="36"/>
      <c r="AF116" s="4"/>
      <c r="AG116" s="4"/>
      <c r="AH116" s="4"/>
      <c r="AI116" s="14"/>
    </row>
    <row r="117" spans="2:35" s="25" customFormat="1">
      <c r="B117" s="29"/>
      <c r="C117" s="29"/>
      <c r="D117" s="61"/>
      <c r="E117" s="61"/>
      <c r="F117" s="61"/>
      <c r="G117" s="61"/>
      <c r="H117" s="61"/>
      <c r="I117" s="61"/>
      <c r="J117" s="61"/>
      <c r="K117" s="61"/>
      <c r="L117" s="61"/>
      <c r="M117" s="35"/>
      <c r="N117" s="61"/>
      <c r="O117" s="18"/>
      <c r="P117" s="61"/>
      <c r="Q117" s="61"/>
      <c r="R117" s="61"/>
      <c r="S117" s="61"/>
      <c r="T117" s="18"/>
      <c r="U117" s="63"/>
      <c r="V117" s="61"/>
      <c r="W117" s="18"/>
      <c r="X117" s="19"/>
      <c r="Y117" s="29"/>
      <c r="Z117" s="29"/>
      <c r="AA117" s="29"/>
      <c r="AB117" s="29"/>
      <c r="AC117" s="29"/>
      <c r="AD117" s="29"/>
      <c r="AE117" s="29"/>
      <c r="AF117" s="19"/>
      <c r="AG117" s="19"/>
      <c r="AH117" s="19"/>
      <c r="AI117" s="29"/>
    </row>
    <row r="118" spans="2:35">
      <c r="B118" s="14"/>
      <c r="C118" s="14"/>
      <c r="D118" s="36"/>
      <c r="E118" s="36"/>
      <c r="F118" s="36"/>
      <c r="G118" s="36"/>
      <c r="H118" s="36"/>
      <c r="I118" s="36"/>
      <c r="J118" s="36"/>
      <c r="K118" s="36"/>
      <c r="L118" s="36"/>
      <c r="M118" s="17"/>
      <c r="N118" s="36"/>
      <c r="O118" s="4"/>
      <c r="P118" s="36"/>
      <c r="Q118" s="36"/>
      <c r="R118" s="36"/>
      <c r="S118" s="61"/>
      <c r="T118" s="4"/>
      <c r="U118" s="51"/>
      <c r="V118" s="36"/>
      <c r="W118" s="4"/>
      <c r="X118" s="9"/>
      <c r="Y118" s="14"/>
      <c r="Z118" s="14"/>
      <c r="AA118" s="14"/>
      <c r="AB118" s="14"/>
      <c r="AC118" s="14"/>
      <c r="AD118" s="14"/>
      <c r="AE118" s="14"/>
      <c r="AF118" s="9"/>
      <c r="AG118" s="9"/>
      <c r="AH118" s="9"/>
      <c r="AI118" s="14"/>
    </row>
    <row r="119" spans="2:35">
      <c r="B119" s="14"/>
      <c r="C119" s="14"/>
      <c r="D119" s="36"/>
      <c r="E119" s="36"/>
      <c r="F119" s="36"/>
      <c r="G119" s="36"/>
      <c r="H119" s="36"/>
      <c r="I119" s="36"/>
      <c r="J119" s="36"/>
      <c r="K119" s="36"/>
      <c r="L119" s="36"/>
      <c r="M119" s="17"/>
      <c r="N119" s="36"/>
      <c r="O119" s="4"/>
      <c r="P119" s="36"/>
      <c r="Q119" s="36"/>
      <c r="R119" s="36"/>
      <c r="S119" s="61"/>
      <c r="T119" s="4"/>
      <c r="U119" s="51"/>
      <c r="V119" s="36"/>
      <c r="W119" s="4"/>
      <c r="X119" s="9"/>
      <c r="Y119" s="14"/>
      <c r="Z119" s="14"/>
      <c r="AA119" s="14"/>
      <c r="AB119" s="14"/>
      <c r="AC119" s="14"/>
      <c r="AD119" s="14"/>
      <c r="AE119" s="14"/>
      <c r="AF119" s="9"/>
      <c r="AG119" s="9"/>
      <c r="AH119" s="9"/>
      <c r="AI119" s="14"/>
    </row>
    <row r="120" spans="2:3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9"/>
      <c r="N120" s="9"/>
      <c r="O120" s="19"/>
      <c r="P120" s="19"/>
      <c r="Q120" s="9"/>
      <c r="R120" s="14"/>
      <c r="S120" s="19"/>
      <c r="T120" s="9"/>
      <c r="U120" s="9"/>
      <c r="V120" s="9"/>
      <c r="W120" s="9"/>
      <c r="X120" s="9"/>
      <c r="Y120" s="14"/>
      <c r="Z120" s="14"/>
      <c r="AA120" s="14"/>
      <c r="AB120" s="14"/>
      <c r="AC120" s="14"/>
      <c r="AD120" s="14"/>
      <c r="AE120" s="14"/>
      <c r="AF120" s="9"/>
      <c r="AG120" s="9"/>
      <c r="AH120" s="9"/>
      <c r="AI120" s="14"/>
    </row>
    <row r="121" spans="2:35">
      <c r="B121" s="14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4"/>
      <c r="N121" s="4"/>
      <c r="O121" s="4"/>
      <c r="P121" s="4"/>
      <c r="Q121" s="4"/>
      <c r="R121" s="14"/>
      <c r="S121" s="19"/>
      <c r="T121" s="9"/>
      <c r="U121" s="9"/>
      <c r="V121" s="9"/>
      <c r="W121" s="9"/>
      <c r="X121" s="9"/>
      <c r="Y121" s="14"/>
      <c r="Z121" s="14"/>
      <c r="AA121" s="14"/>
      <c r="AB121" s="14"/>
      <c r="AC121" s="14"/>
      <c r="AD121" s="14"/>
      <c r="AE121" s="14"/>
      <c r="AF121" s="9"/>
      <c r="AG121" s="9"/>
      <c r="AH121" s="9"/>
      <c r="AI121" s="14"/>
    </row>
    <row r="122" spans="2:35">
      <c r="B122" s="14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4"/>
      <c r="N122" s="4"/>
      <c r="O122" s="4"/>
      <c r="P122" s="4"/>
      <c r="Q122" s="4"/>
      <c r="R122" s="14"/>
      <c r="S122" s="19"/>
      <c r="T122" s="9"/>
      <c r="U122" s="9"/>
      <c r="V122" s="9"/>
      <c r="W122" s="9"/>
      <c r="X122" s="9"/>
      <c r="Y122" s="14"/>
      <c r="Z122" s="14"/>
      <c r="AA122" s="14"/>
      <c r="AB122" s="14"/>
      <c r="AC122" s="14"/>
      <c r="AD122" s="14"/>
      <c r="AE122" s="14"/>
      <c r="AF122" s="9"/>
      <c r="AG122" s="9"/>
      <c r="AH122" s="9"/>
      <c r="AI122" s="14"/>
    </row>
    <row r="123" spans="2:3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9"/>
      <c r="N123" s="9"/>
      <c r="O123" s="9"/>
      <c r="P123" s="9"/>
      <c r="Q123" s="9"/>
      <c r="R123" s="14"/>
      <c r="S123" s="19"/>
      <c r="T123" s="9"/>
      <c r="U123" s="9"/>
      <c r="V123" s="9"/>
      <c r="W123" s="9"/>
      <c r="X123" s="9"/>
      <c r="Y123" s="14"/>
      <c r="Z123" s="14"/>
      <c r="AA123" s="14"/>
      <c r="AB123" s="14"/>
      <c r="AC123" s="14"/>
      <c r="AD123" s="14"/>
      <c r="AE123" s="14"/>
      <c r="AF123" s="9"/>
      <c r="AG123" s="9"/>
      <c r="AH123" s="9"/>
      <c r="AI123" s="14"/>
    </row>
    <row r="124" spans="2:3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9"/>
      <c r="N124" s="9"/>
      <c r="O124" s="9"/>
      <c r="P124" s="9"/>
      <c r="Q124" s="9"/>
      <c r="R124" s="14"/>
      <c r="S124" s="19"/>
      <c r="T124" s="9"/>
      <c r="U124" s="9"/>
      <c r="V124" s="9"/>
      <c r="W124" s="9"/>
      <c r="X124" s="9"/>
      <c r="Y124" s="14"/>
      <c r="Z124" s="14"/>
      <c r="AA124" s="14"/>
      <c r="AB124" s="14"/>
      <c r="AC124" s="14"/>
      <c r="AD124" s="14"/>
      <c r="AE124" s="14"/>
      <c r="AF124" s="9"/>
      <c r="AG124" s="9"/>
      <c r="AH124" s="9"/>
      <c r="AI124" s="14"/>
    </row>
    <row r="125" spans="2:3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9"/>
      <c r="N125" s="9"/>
      <c r="O125" s="9"/>
      <c r="P125" s="9"/>
      <c r="Q125" s="9"/>
      <c r="R125" s="14"/>
      <c r="S125" s="19"/>
      <c r="T125" s="9"/>
      <c r="U125" s="9"/>
      <c r="V125" s="9"/>
      <c r="W125" s="9"/>
      <c r="X125" s="9"/>
      <c r="Y125" s="14"/>
      <c r="Z125" s="14"/>
      <c r="AA125" s="14"/>
      <c r="AB125" s="14"/>
      <c r="AC125" s="14"/>
      <c r="AD125" s="14"/>
      <c r="AE125" s="14"/>
      <c r="AF125" s="9"/>
      <c r="AG125" s="9"/>
      <c r="AH125" s="9"/>
      <c r="AI125" s="14"/>
    </row>
    <row r="126" spans="2:3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9"/>
      <c r="N126" s="9"/>
      <c r="O126" s="9"/>
      <c r="P126" s="9"/>
      <c r="Q126" s="9"/>
      <c r="R126" s="14"/>
      <c r="S126" s="19"/>
      <c r="T126" s="9"/>
      <c r="U126" s="9"/>
      <c r="V126" s="9"/>
      <c r="W126" s="9"/>
      <c r="X126" s="9"/>
      <c r="Y126" s="14"/>
      <c r="Z126" s="14"/>
      <c r="AA126" s="14"/>
      <c r="AB126" s="14"/>
      <c r="AC126" s="14"/>
      <c r="AD126" s="14"/>
      <c r="AE126" s="14"/>
      <c r="AF126" s="9"/>
      <c r="AG126" s="9"/>
      <c r="AH126" s="9"/>
      <c r="AI126" s="14"/>
    </row>
    <row r="127" spans="2:3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9"/>
      <c r="N127" s="9"/>
      <c r="O127" s="9"/>
      <c r="P127" s="9"/>
      <c r="Q127" s="9"/>
      <c r="R127" s="14"/>
      <c r="S127" s="19"/>
      <c r="T127" s="9"/>
      <c r="U127" s="9"/>
      <c r="V127" s="9"/>
      <c r="W127" s="9"/>
      <c r="X127" s="9"/>
      <c r="Y127" s="14"/>
      <c r="Z127" s="14"/>
      <c r="AA127" s="14"/>
      <c r="AB127" s="14"/>
      <c r="AC127" s="14"/>
      <c r="AD127" s="14"/>
      <c r="AE127" s="14"/>
      <c r="AF127" s="9"/>
      <c r="AG127" s="9"/>
      <c r="AH127" s="9"/>
      <c r="AI127" s="14"/>
    </row>
    <row r="128" spans="2:3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9"/>
      <c r="N128" s="9"/>
      <c r="O128" s="9"/>
      <c r="P128" s="9"/>
      <c r="Q128" s="9"/>
      <c r="R128" s="14"/>
      <c r="S128" s="19"/>
      <c r="T128" s="9"/>
      <c r="U128" s="9"/>
      <c r="V128" s="9"/>
      <c r="W128" s="9"/>
      <c r="X128" s="9"/>
      <c r="Y128" s="14"/>
      <c r="Z128" s="14"/>
      <c r="AA128" s="14"/>
      <c r="AB128" s="14"/>
      <c r="AC128" s="14"/>
      <c r="AD128" s="14"/>
      <c r="AE128" s="14"/>
      <c r="AF128" s="9"/>
      <c r="AG128" s="9"/>
      <c r="AH128" s="9"/>
      <c r="AI128" s="14"/>
    </row>
    <row r="129" spans="2:3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9"/>
      <c r="N129" s="9"/>
      <c r="O129" s="9"/>
      <c r="P129" s="9"/>
      <c r="Q129" s="9"/>
      <c r="R129" s="14"/>
      <c r="S129" s="19"/>
      <c r="T129" s="9"/>
      <c r="U129" s="9"/>
      <c r="V129" s="9"/>
      <c r="W129" s="9"/>
      <c r="X129" s="9"/>
      <c r="Y129" s="14"/>
      <c r="Z129" s="14"/>
      <c r="AA129" s="14"/>
      <c r="AB129" s="14"/>
      <c r="AC129" s="14"/>
      <c r="AD129" s="14"/>
      <c r="AE129" s="14"/>
      <c r="AF129" s="9"/>
      <c r="AG129" s="9"/>
      <c r="AH129" s="9"/>
      <c r="AI129" s="14"/>
    </row>
    <row r="130" spans="2:3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9"/>
      <c r="N130" s="9"/>
      <c r="O130" s="9"/>
      <c r="P130" s="9"/>
      <c r="Q130" s="9"/>
      <c r="R130" s="14"/>
      <c r="S130" s="19"/>
      <c r="T130" s="9"/>
      <c r="U130" s="9"/>
      <c r="V130" s="9"/>
      <c r="W130" s="9"/>
      <c r="X130" s="9"/>
      <c r="Y130" s="14"/>
      <c r="Z130" s="14"/>
      <c r="AA130" s="14"/>
      <c r="AB130" s="14"/>
      <c r="AC130" s="14"/>
      <c r="AD130" s="14"/>
      <c r="AE130" s="14"/>
      <c r="AF130" s="9"/>
      <c r="AG130" s="9"/>
      <c r="AH130" s="9"/>
      <c r="AI130" s="14"/>
    </row>
    <row r="131" spans="2:3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9"/>
      <c r="N131" s="9"/>
      <c r="O131" s="9"/>
      <c r="P131" s="9"/>
      <c r="Q131" s="9"/>
      <c r="R131" s="14"/>
      <c r="S131" s="19"/>
      <c r="T131" s="9"/>
      <c r="U131" s="9"/>
      <c r="V131" s="9"/>
      <c r="W131" s="9"/>
      <c r="X131" s="9"/>
      <c r="Y131" s="14"/>
      <c r="Z131" s="14"/>
      <c r="AA131" s="14"/>
      <c r="AB131" s="14"/>
      <c r="AC131" s="14"/>
      <c r="AD131" s="14"/>
      <c r="AE131" s="14"/>
      <c r="AF131" s="9"/>
      <c r="AG131" s="9"/>
      <c r="AH131" s="9"/>
      <c r="AI131" s="14"/>
    </row>
    <row r="132" spans="2:3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9"/>
      <c r="N132" s="9"/>
      <c r="O132" s="9"/>
      <c r="P132" s="9"/>
      <c r="Q132" s="9"/>
      <c r="R132" s="14"/>
      <c r="S132" s="19"/>
      <c r="T132" s="9"/>
      <c r="U132" s="9"/>
      <c r="V132" s="9"/>
      <c r="W132" s="9"/>
      <c r="X132" s="9"/>
      <c r="Y132" s="14"/>
      <c r="Z132" s="14"/>
      <c r="AA132" s="14"/>
      <c r="AB132" s="14"/>
      <c r="AC132" s="14"/>
      <c r="AD132" s="14"/>
      <c r="AE132" s="14"/>
      <c r="AF132" s="9"/>
      <c r="AG132" s="9"/>
      <c r="AH132" s="9"/>
      <c r="AI132" s="14"/>
    </row>
    <row r="133" spans="2:3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9"/>
      <c r="N133" s="9"/>
      <c r="O133" s="9"/>
      <c r="P133" s="9"/>
      <c r="Q133" s="9"/>
      <c r="R133" s="14"/>
      <c r="S133" s="19"/>
      <c r="T133" s="9"/>
      <c r="U133" s="9"/>
      <c r="V133" s="9"/>
      <c r="W133" s="9"/>
      <c r="X133" s="9"/>
      <c r="Y133" s="14"/>
      <c r="Z133" s="14"/>
      <c r="AA133" s="14"/>
      <c r="AB133" s="14"/>
      <c r="AC133" s="14"/>
      <c r="AD133" s="14"/>
      <c r="AE133" s="14"/>
      <c r="AF133" s="9"/>
      <c r="AG133" s="9"/>
      <c r="AH133" s="9"/>
      <c r="AI133" s="14"/>
    </row>
    <row r="134" spans="2:3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9"/>
      <c r="N134" s="9"/>
      <c r="O134" s="9"/>
      <c r="P134" s="9"/>
      <c r="Q134" s="9"/>
      <c r="R134" s="14"/>
      <c r="S134" s="19"/>
      <c r="T134" s="9"/>
      <c r="U134" s="9"/>
      <c r="V134" s="9"/>
      <c r="W134" s="9"/>
      <c r="X134" s="9"/>
      <c r="Y134" s="14"/>
      <c r="Z134" s="14"/>
      <c r="AA134" s="14"/>
      <c r="AB134" s="14"/>
      <c r="AC134" s="14"/>
      <c r="AD134" s="14"/>
      <c r="AE134" s="14"/>
      <c r="AF134" s="9"/>
      <c r="AG134" s="9"/>
      <c r="AH134" s="9"/>
      <c r="AI134" s="14"/>
    </row>
    <row r="135" spans="2:3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9"/>
      <c r="N135" s="9"/>
      <c r="O135" s="9"/>
      <c r="P135" s="9"/>
      <c r="Q135" s="9"/>
      <c r="R135" s="14"/>
      <c r="S135" s="19"/>
      <c r="T135" s="9"/>
      <c r="U135" s="9"/>
      <c r="V135" s="9"/>
      <c r="W135" s="9"/>
      <c r="X135" s="9"/>
      <c r="Y135" s="14"/>
      <c r="Z135" s="14"/>
      <c r="AA135" s="14"/>
      <c r="AB135" s="14"/>
      <c r="AC135" s="14"/>
      <c r="AD135" s="14"/>
      <c r="AE135" s="14"/>
      <c r="AF135" s="9"/>
      <c r="AG135" s="9"/>
      <c r="AH135" s="9"/>
      <c r="AI135" s="14"/>
    </row>
    <row r="136" spans="2:3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9"/>
      <c r="N136" s="9"/>
      <c r="O136" s="9"/>
      <c r="P136" s="9"/>
      <c r="Q136" s="9"/>
      <c r="R136" s="14"/>
      <c r="S136" s="19"/>
      <c r="T136" s="9"/>
      <c r="U136" s="9"/>
      <c r="V136" s="9"/>
      <c r="W136" s="9"/>
      <c r="X136" s="9"/>
      <c r="Y136" s="14"/>
      <c r="Z136" s="14"/>
      <c r="AA136" s="14"/>
      <c r="AB136" s="14"/>
      <c r="AC136" s="14"/>
      <c r="AD136" s="14"/>
      <c r="AE136" s="14"/>
      <c r="AF136" s="9"/>
      <c r="AG136" s="9"/>
      <c r="AH136" s="9"/>
      <c r="AI136" s="14"/>
    </row>
    <row r="137" spans="2:3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9"/>
      <c r="N137" s="9"/>
      <c r="O137" s="9"/>
      <c r="P137" s="9"/>
      <c r="Q137" s="9"/>
      <c r="R137" s="14"/>
      <c r="S137" s="19"/>
      <c r="T137" s="9"/>
      <c r="U137" s="9"/>
      <c r="V137" s="9"/>
      <c r="W137" s="9"/>
      <c r="X137" s="9"/>
      <c r="Y137" s="14"/>
      <c r="Z137" s="14"/>
      <c r="AA137" s="14"/>
      <c r="AB137" s="14"/>
      <c r="AC137" s="14"/>
      <c r="AD137" s="14"/>
      <c r="AE137" s="14"/>
      <c r="AF137" s="9"/>
      <c r="AG137" s="9"/>
      <c r="AH137" s="9"/>
      <c r="AI137" s="14"/>
    </row>
    <row r="138" spans="2:3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9"/>
      <c r="N138" s="9"/>
      <c r="O138" s="9"/>
      <c r="P138" s="9"/>
      <c r="Q138" s="9"/>
      <c r="R138" s="14"/>
      <c r="S138" s="19"/>
      <c r="T138" s="9"/>
      <c r="U138" s="9"/>
      <c r="V138" s="9"/>
      <c r="W138" s="9"/>
      <c r="X138" s="9"/>
      <c r="Y138" s="14"/>
      <c r="Z138" s="14"/>
      <c r="AA138" s="14"/>
      <c r="AB138" s="14"/>
      <c r="AC138" s="14"/>
      <c r="AD138" s="14"/>
      <c r="AE138" s="14"/>
      <c r="AF138" s="9"/>
      <c r="AG138" s="9"/>
      <c r="AH138" s="9"/>
      <c r="AI138" s="14"/>
    </row>
    <row r="139" spans="2:3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9"/>
      <c r="N139" s="9"/>
      <c r="O139" s="9"/>
      <c r="P139" s="9"/>
      <c r="Q139" s="9"/>
      <c r="R139" s="14"/>
      <c r="S139" s="19"/>
      <c r="T139" s="9"/>
      <c r="U139" s="9"/>
      <c r="V139" s="9"/>
      <c r="W139" s="9"/>
      <c r="X139" s="9"/>
      <c r="Y139" s="14"/>
      <c r="Z139" s="14"/>
      <c r="AA139" s="14"/>
      <c r="AB139" s="14"/>
      <c r="AC139" s="14"/>
      <c r="AD139" s="14"/>
      <c r="AE139" s="14"/>
      <c r="AF139" s="9"/>
      <c r="AG139" s="9"/>
      <c r="AH139" s="9"/>
      <c r="AI139" s="14"/>
    </row>
    <row r="140" spans="2:3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9"/>
      <c r="N140" s="9"/>
      <c r="O140" s="9"/>
      <c r="P140" s="9"/>
      <c r="Q140" s="9"/>
      <c r="R140" s="14"/>
      <c r="S140" s="19"/>
      <c r="T140" s="9"/>
      <c r="U140" s="9"/>
      <c r="V140" s="9"/>
      <c r="W140" s="9"/>
      <c r="X140" s="9"/>
      <c r="Y140" s="14"/>
      <c r="Z140" s="14"/>
      <c r="AA140" s="14"/>
      <c r="AB140" s="14"/>
      <c r="AC140" s="14"/>
      <c r="AD140" s="14"/>
      <c r="AE140" s="14"/>
      <c r="AF140" s="9"/>
      <c r="AG140" s="9"/>
      <c r="AH140" s="9"/>
      <c r="AI140" s="14"/>
    </row>
    <row r="141" spans="2:3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9"/>
      <c r="N141" s="9"/>
      <c r="O141" s="9"/>
      <c r="P141" s="9"/>
      <c r="Q141" s="9"/>
      <c r="R141" s="14"/>
      <c r="S141" s="19"/>
      <c r="T141" s="9"/>
      <c r="U141" s="9"/>
      <c r="V141" s="9"/>
      <c r="W141" s="9"/>
      <c r="X141" s="9"/>
      <c r="Y141" s="14"/>
      <c r="Z141" s="14"/>
      <c r="AA141" s="14"/>
      <c r="AB141" s="14"/>
      <c r="AC141" s="14"/>
      <c r="AD141" s="14"/>
      <c r="AE141" s="14"/>
      <c r="AF141" s="9"/>
      <c r="AG141" s="9"/>
      <c r="AH141" s="9"/>
      <c r="AI141" s="14"/>
    </row>
    <row r="142" spans="2:3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9"/>
      <c r="N142" s="9"/>
      <c r="O142" s="9"/>
      <c r="P142" s="9"/>
      <c r="Q142" s="9"/>
      <c r="R142" s="14"/>
      <c r="S142" s="19"/>
      <c r="T142" s="9"/>
      <c r="U142" s="9"/>
      <c r="V142" s="9"/>
      <c r="W142" s="9"/>
      <c r="X142" s="9"/>
      <c r="Y142" s="14"/>
      <c r="Z142" s="14"/>
      <c r="AA142" s="14"/>
      <c r="AB142" s="14"/>
      <c r="AC142" s="14"/>
      <c r="AD142" s="14"/>
      <c r="AE142" s="14"/>
      <c r="AF142" s="9"/>
      <c r="AG142" s="9"/>
      <c r="AH142" s="9"/>
      <c r="AI142" s="14"/>
    </row>
    <row r="143" spans="2:3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9"/>
      <c r="N143" s="9"/>
      <c r="O143" s="9"/>
      <c r="P143" s="9"/>
      <c r="Q143" s="9"/>
      <c r="R143" s="14"/>
      <c r="S143" s="19"/>
      <c r="T143" s="9"/>
      <c r="U143" s="9"/>
      <c r="V143" s="9"/>
      <c r="W143" s="9"/>
      <c r="X143" s="9"/>
      <c r="Y143" s="14"/>
      <c r="Z143" s="14"/>
      <c r="AA143" s="14"/>
      <c r="AB143" s="14"/>
      <c r="AC143" s="14"/>
      <c r="AD143" s="14"/>
      <c r="AE143" s="14"/>
      <c r="AF143" s="9"/>
      <c r="AG143" s="9"/>
      <c r="AH143" s="9"/>
      <c r="AI143" s="14"/>
    </row>
    <row r="144" spans="2:3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9"/>
      <c r="N144" s="9"/>
      <c r="O144" s="9"/>
      <c r="P144" s="9"/>
      <c r="Q144" s="9"/>
      <c r="R144" s="14"/>
      <c r="S144" s="19"/>
      <c r="T144" s="9"/>
      <c r="U144" s="9"/>
      <c r="V144" s="9"/>
      <c r="W144" s="9"/>
      <c r="X144" s="9"/>
      <c r="Y144" s="14"/>
      <c r="Z144" s="14"/>
      <c r="AA144" s="14"/>
      <c r="AB144" s="14"/>
      <c r="AC144" s="14"/>
      <c r="AD144" s="14"/>
      <c r="AE144" s="14"/>
      <c r="AF144" s="9"/>
      <c r="AG144" s="9"/>
      <c r="AH144" s="9"/>
      <c r="AI144" s="14"/>
    </row>
    <row r="145" spans="2:3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9"/>
      <c r="N145" s="9"/>
      <c r="O145" s="9"/>
      <c r="P145" s="9"/>
      <c r="Q145" s="9"/>
      <c r="R145" s="14"/>
      <c r="S145" s="19"/>
      <c r="T145" s="9"/>
      <c r="U145" s="9"/>
      <c r="V145" s="9"/>
      <c r="W145" s="9"/>
      <c r="X145" s="9"/>
      <c r="Y145" s="14"/>
      <c r="Z145" s="14"/>
      <c r="AA145" s="14"/>
      <c r="AB145" s="14"/>
      <c r="AC145" s="14"/>
      <c r="AD145" s="14"/>
      <c r="AE145" s="14"/>
      <c r="AF145" s="9"/>
      <c r="AG145" s="9"/>
      <c r="AH145" s="9"/>
      <c r="AI145" s="14"/>
    </row>
    <row r="146" spans="2:3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9"/>
      <c r="N146" s="9"/>
      <c r="O146" s="9"/>
      <c r="P146" s="9"/>
      <c r="Q146" s="9"/>
      <c r="R146" s="14"/>
      <c r="S146" s="19"/>
      <c r="T146" s="9"/>
      <c r="U146" s="9"/>
      <c r="V146" s="9"/>
      <c r="W146" s="9"/>
      <c r="X146" s="9"/>
      <c r="Y146" s="14"/>
      <c r="Z146" s="14"/>
      <c r="AA146" s="14"/>
      <c r="AB146" s="14"/>
      <c r="AC146" s="14"/>
      <c r="AD146" s="14"/>
      <c r="AE146" s="14"/>
      <c r="AF146" s="9"/>
      <c r="AG146" s="9"/>
      <c r="AH146" s="9"/>
      <c r="AI146" s="14"/>
    </row>
    <row r="147" spans="2:3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9"/>
      <c r="N147" s="9"/>
      <c r="O147" s="9"/>
      <c r="P147" s="9"/>
      <c r="Q147" s="9"/>
      <c r="R147" s="14"/>
      <c r="S147" s="19"/>
      <c r="T147" s="9"/>
      <c r="U147" s="9"/>
      <c r="V147" s="9"/>
      <c r="W147" s="9"/>
      <c r="X147" s="9"/>
      <c r="Y147" s="14"/>
      <c r="Z147" s="14"/>
      <c r="AA147" s="14"/>
      <c r="AB147" s="14"/>
      <c r="AC147" s="14"/>
      <c r="AD147" s="14"/>
      <c r="AE147" s="14"/>
      <c r="AF147" s="9"/>
      <c r="AG147" s="9"/>
      <c r="AH147" s="9"/>
      <c r="AI147" s="14"/>
    </row>
    <row r="148" spans="2:3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9"/>
      <c r="N148" s="9"/>
      <c r="O148" s="9"/>
      <c r="P148" s="9"/>
      <c r="Q148" s="9"/>
      <c r="R148" s="14"/>
      <c r="S148" s="19"/>
      <c r="T148" s="9"/>
      <c r="U148" s="9"/>
      <c r="V148" s="9"/>
      <c r="W148" s="9"/>
      <c r="X148" s="9"/>
      <c r="Y148" s="14"/>
      <c r="Z148" s="14"/>
      <c r="AA148" s="14"/>
      <c r="AB148" s="14"/>
      <c r="AC148" s="14"/>
      <c r="AD148" s="14"/>
      <c r="AE148" s="14"/>
      <c r="AF148" s="9"/>
      <c r="AG148" s="9"/>
      <c r="AH148" s="9"/>
      <c r="AI148" s="14"/>
    </row>
    <row r="149" spans="2:3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9"/>
      <c r="N149" s="9"/>
      <c r="O149" s="9"/>
      <c r="P149" s="9"/>
      <c r="Q149" s="9"/>
      <c r="R149" s="14"/>
      <c r="S149" s="19"/>
      <c r="T149" s="9"/>
      <c r="U149" s="9"/>
      <c r="V149" s="9"/>
      <c r="W149" s="9"/>
      <c r="X149" s="9"/>
      <c r="Y149" s="14"/>
      <c r="Z149" s="14"/>
      <c r="AA149" s="14"/>
      <c r="AB149" s="14"/>
      <c r="AC149" s="14"/>
      <c r="AD149" s="14"/>
      <c r="AE149" s="14"/>
      <c r="AF149" s="9"/>
      <c r="AG149" s="9"/>
      <c r="AH149" s="9"/>
      <c r="AI149" s="14"/>
    </row>
    <row r="150" spans="2:3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9"/>
      <c r="N150" s="9"/>
      <c r="O150" s="9"/>
      <c r="P150" s="9"/>
      <c r="Q150" s="9"/>
      <c r="R150" s="14"/>
      <c r="S150" s="19"/>
      <c r="T150" s="9"/>
      <c r="U150" s="9"/>
      <c r="V150" s="9"/>
      <c r="W150" s="9"/>
      <c r="X150" s="9"/>
      <c r="Y150" s="14"/>
      <c r="Z150" s="14"/>
      <c r="AA150" s="14"/>
      <c r="AB150" s="14"/>
      <c r="AC150" s="14"/>
      <c r="AD150" s="14"/>
      <c r="AE150" s="14"/>
      <c r="AF150" s="9"/>
      <c r="AG150" s="9"/>
      <c r="AH150" s="9"/>
      <c r="AI150" s="14"/>
    </row>
    <row r="151" spans="2:3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9"/>
      <c r="N151" s="9"/>
      <c r="O151" s="9"/>
      <c r="P151" s="9"/>
      <c r="Q151" s="9"/>
      <c r="R151" s="14"/>
      <c r="S151" s="19"/>
      <c r="T151" s="9"/>
      <c r="U151" s="9"/>
      <c r="V151" s="9"/>
      <c r="W151" s="9"/>
      <c r="X151" s="9"/>
      <c r="Y151" s="14"/>
      <c r="Z151" s="14"/>
      <c r="AA151" s="14"/>
      <c r="AB151" s="14"/>
      <c r="AC151" s="14"/>
      <c r="AD151" s="14"/>
      <c r="AE151" s="14"/>
      <c r="AF151" s="9"/>
      <c r="AG151" s="9"/>
      <c r="AH151" s="9"/>
      <c r="AI151" s="14"/>
    </row>
    <row r="152" spans="2:3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9"/>
      <c r="N152" s="9"/>
      <c r="O152" s="9"/>
      <c r="P152" s="9"/>
      <c r="Q152" s="9"/>
      <c r="R152" s="14"/>
      <c r="S152" s="19"/>
      <c r="T152" s="9"/>
      <c r="U152" s="9"/>
      <c r="V152" s="9"/>
      <c r="W152" s="9"/>
      <c r="X152" s="9"/>
      <c r="Y152" s="14"/>
      <c r="Z152" s="14"/>
      <c r="AA152" s="14"/>
      <c r="AB152" s="14"/>
      <c r="AC152" s="14"/>
      <c r="AD152" s="14"/>
      <c r="AE152" s="14"/>
      <c r="AF152" s="9"/>
      <c r="AG152" s="9"/>
      <c r="AH152" s="9"/>
      <c r="AI152" s="14"/>
    </row>
    <row r="153" spans="2:3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9"/>
      <c r="N153" s="9"/>
      <c r="O153" s="9"/>
      <c r="P153" s="9"/>
      <c r="Q153" s="9"/>
      <c r="R153" s="14"/>
      <c r="S153" s="19"/>
      <c r="T153" s="9"/>
      <c r="U153" s="9"/>
      <c r="V153" s="9"/>
      <c r="W153" s="9"/>
      <c r="X153" s="9"/>
      <c r="Y153" s="14"/>
      <c r="Z153" s="14"/>
      <c r="AA153" s="14"/>
      <c r="AB153" s="14"/>
      <c r="AC153" s="14"/>
      <c r="AD153" s="14"/>
      <c r="AE153" s="14"/>
      <c r="AF153" s="9"/>
      <c r="AG153" s="9"/>
      <c r="AH153" s="9"/>
      <c r="AI153" s="14"/>
    </row>
    <row r="154" spans="2:3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9"/>
      <c r="N154" s="9"/>
      <c r="O154" s="9"/>
      <c r="P154" s="9"/>
      <c r="Q154" s="9"/>
      <c r="R154" s="14"/>
      <c r="S154" s="19"/>
      <c r="T154" s="9"/>
      <c r="U154" s="9"/>
      <c r="V154" s="9"/>
      <c r="W154" s="9"/>
      <c r="X154" s="9"/>
      <c r="Y154" s="14"/>
      <c r="Z154" s="14"/>
      <c r="AA154" s="14"/>
      <c r="AB154" s="14"/>
      <c r="AC154" s="14"/>
      <c r="AD154" s="14"/>
      <c r="AE154" s="14"/>
      <c r="AF154" s="9"/>
      <c r="AG154" s="9"/>
      <c r="AH154" s="9"/>
      <c r="AI154" s="14"/>
    </row>
    <row r="155" spans="2:3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9"/>
      <c r="N155" s="9"/>
      <c r="O155" s="9"/>
      <c r="P155" s="9"/>
      <c r="Q155" s="9"/>
      <c r="R155" s="14"/>
      <c r="S155" s="19"/>
      <c r="T155" s="9"/>
      <c r="U155" s="9"/>
      <c r="V155" s="9"/>
      <c r="W155" s="9"/>
      <c r="X155" s="9"/>
      <c r="Y155" s="14"/>
      <c r="Z155" s="14"/>
      <c r="AA155" s="14"/>
      <c r="AB155" s="14"/>
      <c r="AC155" s="14"/>
      <c r="AD155" s="14"/>
      <c r="AE155" s="14"/>
      <c r="AF155" s="9"/>
      <c r="AG155" s="9"/>
      <c r="AH155" s="9"/>
      <c r="AI155" s="14"/>
    </row>
    <row r="156" spans="2:3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9"/>
      <c r="N156" s="9"/>
      <c r="O156" s="9"/>
      <c r="P156" s="9"/>
      <c r="Q156" s="9"/>
      <c r="R156" s="14"/>
      <c r="S156" s="19"/>
      <c r="T156" s="9"/>
      <c r="U156" s="9"/>
      <c r="V156" s="9"/>
      <c r="W156" s="9"/>
      <c r="X156" s="9"/>
      <c r="Y156" s="14"/>
      <c r="Z156" s="14"/>
      <c r="AA156" s="14"/>
      <c r="AB156" s="14"/>
      <c r="AC156" s="14"/>
      <c r="AD156" s="14"/>
      <c r="AE156" s="14"/>
      <c r="AF156" s="9"/>
      <c r="AG156" s="9"/>
      <c r="AH156" s="9"/>
      <c r="AI156" s="14"/>
    </row>
    <row r="157" spans="2:3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9"/>
      <c r="N157" s="9"/>
      <c r="O157" s="9"/>
      <c r="P157" s="9"/>
      <c r="Q157" s="9"/>
      <c r="R157" s="14"/>
      <c r="S157" s="19"/>
      <c r="T157" s="9"/>
      <c r="U157" s="9"/>
      <c r="V157" s="9"/>
      <c r="W157" s="9"/>
      <c r="X157" s="9"/>
      <c r="Y157" s="14"/>
      <c r="Z157" s="14"/>
      <c r="AA157" s="14"/>
      <c r="AB157" s="14"/>
      <c r="AC157" s="14"/>
      <c r="AD157" s="14"/>
      <c r="AE157" s="14"/>
      <c r="AF157" s="9"/>
      <c r="AG157" s="9"/>
      <c r="AH157" s="9"/>
      <c r="AI157" s="14"/>
    </row>
    <row r="158" spans="2:3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9"/>
      <c r="N158" s="9"/>
      <c r="O158" s="9"/>
      <c r="P158" s="9"/>
      <c r="Q158" s="9"/>
      <c r="R158" s="14"/>
      <c r="S158" s="19"/>
      <c r="T158" s="9"/>
      <c r="U158" s="9"/>
      <c r="V158" s="9"/>
      <c r="W158" s="9"/>
      <c r="X158" s="9"/>
      <c r="Y158" s="14"/>
      <c r="Z158" s="14"/>
      <c r="AA158" s="14"/>
      <c r="AB158" s="14"/>
      <c r="AC158" s="14"/>
      <c r="AD158" s="14"/>
      <c r="AE158" s="14"/>
      <c r="AF158" s="9"/>
      <c r="AG158" s="9"/>
      <c r="AH158" s="9"/>
      <c r="AI158" s="14"/>
    </row>
    <row r="159" spans="2:3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9"/>
      <c r="N159" s="9"/>
      <c r="O159" s="9"/>
      <c r="P159" s="9"/>
      <c r="Q159" s="9"/>
      <c r="R159" s="14"/>
      <c r="S159" s="19"/>
      <c r="T159" s="9"/>
      <c r="U159" s="9"/>
      <c r="V159" s="9"/>
      <c r="W159" s="9"/>
      <c r="X159" s="9"/>
      <c r="Y159" s="14"/>
      <c r="Z159" s="14"/>
      <c r="AA159" s="14"/>
      <c r="AB159" s="14"/>
      <c r="AC159" s="14"/>
      <c r="AD159" s="14"/>
      <c r="AE159" s="14"/>
      <c r="AF159" s="9"/>
      <c r="AG159" s="9"/>
      <c r="AH159" s="9"/>
      <c r="AI159" s="14"/>
    </row>
    <row r="160" spans="2:3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9"/>
      <c r="N160" s="9"/>
      <c r="O160" s="9"/>
      <c r="P160" s="9"/>
      <c r="Q160" s="9"/>
      <c r="R160" s="14"/>
      <c r="S160" s="19"/>
      <c r="T160" s="9"/>
      <c r="U160" s="9"/>
      <c r="V160" s="9"/>
      <c r="W160" s="9"/>
      <c r="X160" s="9"/>
      <c r="Y160" s="14"/>
      <c r="Z160" s="14"/>
      <c r="AA160" s="14"/>
      <c r="AB160" s="14"/>
      <c r="AC160" s="14"/>
      <c r="AD160" s="14"/>
      <c r="AE160" s="14"/>
      <c r="AF160" s="9"/>
      <c r="AG160" s="9"/>
      <c r="AH160" s="9"/>
      <c r="AI160" s="14"/>
    </row>
    <row r="161" spans="2:3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9"/>
      <c r="N161" s="9"/>
      <c r="O161" s="9"/>
      <c r="P161" s="9"/>
      <c r="Q161" s="9"/>
      <c r="R161" s="14"/>
      <c r="S161" s="19"/>
      <c r="T161" s="9"/>
      <c r="U161" s="9"/>
      <c r="V161" s="9"/>
      <c r="W161" s="9"/>
      <c r="X161" s="9"/>
      <c r="Y161" s="14"/>
      <c r="Z161" s="14"/>
      <c r="AA161" s="14"/>
      <c r="AB161" s="14"/>
      <c r="AC161" s="14"/>
      <c r="AD161" s="14"/>
      <c r="AE161" s="14"/>
      <c r="AF161" s="9"/>
      <c r="AG161" s="9"/>
      <c r="AH161" s="9"/>
      <c r="AI161" s="14"/>
    </row>
    <row r="162" spans="2:3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9"/>
      <c r="N162" s="9"/>
      <c r="O162" s="9"/>
      <c r="P162" s="9"/>
      <c r="Q162" s="9"/>
      <c r="R162" s="14"/>
      <c r="S162" s="19"/>
      <c r="T162" s="9"/>
      <c r="U162" s="9"/>
      <c r="V162" s="9"/>
      <c r="W162" s="9"/>
      <c r="X162" s="9"/>
      <c r="Y162" s="14"/>
      <c r="Z162" s="14"/>
      <c r="AA162" s="14"/>
      <c r="AB162" s="14"/>
      <c r="AC162" s="14"/>
      <c r="AD162" s="14"/>
      <c r="AE162" s="14"/>
      <c r="AF162" s="9"/>
      <c r="AG162" s="9"/>
      <c r="AH162" s="9"/>
      <c r="AI162" s="14"/>
    </row>
    <row r="163" spans="2:3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9"/>
      <c r="N163" s="9"/>
      <c r="O163" s="9"/>
      <c r="P163" s="9"/>
      <c r="Q163" s="9"/>
      <c r="R163" s="14"/>
      <c r="S163" s="19"/>
      <c r="T163" s="9"/>
      <c r="U163" s="9"/>
      <c r="V163" s="9"/>
      <c r="W163" s="9"/>
      <c r="X163" s="9"/>
      <c r="Y163" s="14"/>
      <c r="Z163" s="14"/>
      <c r="AA163" s="14"/>
      <c r="AB163" s="14"/>
      <c r="AC163" s="14"/>
      <c r="AD163" s="14"/>
      <c r="AE163" s="14"/>
      <c r="AF163" s="9"/>
      <c r="AG163" s="9"/>
      <c r="AH163" s="9"/>
      <c r="AI163" s="14"/>
    </row>
    <row r="164" spans="2:3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9"/>
      <c r="N164" s="9"/>
      <c r="O164" s="9"/>
      <c r="P164" s="9"/>
      <c r="Q164" s="9"/>
      <c r="R164" s="14"/>
      <c r="S164" s="19"/>
      <c r="T164" s="9"/>
      <c r="U164" s="9"/>
      <c r="V164" s="9"/>
      <c r="W164" s="9"/>
      <c r="X164" s="9"/>
      <c r="Y164" s="14"/>
      <c r="Z164" s="14"/>
      <c r="AA164" s="14"/>
      <c r="AB164" s="14"/>
      <c r="AC164" s="14"/>
      <c r="AD164" s="14"/>
      <c r="AE164" s="14"/>
      <c r="AF164" s="9"/>
      <c r="AG164" s="9"/>
      <c r="AH164" s="9"/>
      <c r="AI164" s="14"/>
    </row>
    <row r="165" spans="2:3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9"/>
      <c r="N165" s="9"/>
      <c r="O165" s="9"/>
      <c r="P165" s="9"/>
      <c r="Q165" s="9"/>
      <c r="R165" s="14"/>
      <c r="S165" s="19"/>
      <c r="T165" s="9"/>
      <c r="U165" s="9"/>
      <c r="V165" s="9"/>
      <c r="W165" s="9"/>
      <c r="X165" s="9"/>
      <c r="Y165" s="14"/>
      <c r="Z165" s="14"/>
      <c r="AA165" s="14"/>
      <c r="AB165" s="14"/>
      <c r="AC165" s="14"/>
      <c r="AD165" s="14"/>
      <c r="AE165" s="14"/>
      <c r="AF165" s="9"/>
      <c r="AG165" s="9"/>
      <c r="AH165" s="9"/>
      <c r="AI165" s="14"/>
    </row>
    <row r="166" spans="2:3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9"/>
      <c r="N166" s="9"/>
      <c r="O166" s="9"/>
      <c r="P166" s="9"/>
      <c r="Q166" s="9"/>
      <c r="R166" s="14"/>
      <c r="S166" s="19"/>
      <c r="T166" s="9"/>
      <c r="U166" s="9"/>
      <c r="V166" s="9"/>
      <c r="W166" s="9"/>
      <c r="X166" s="9"/>
      <c r="Y166" s="14"/>
      <c r="Z166" s="14"/>
      <c r="AA166" s="14"/>
      <c r="AB166" s="14"/>
      <c r="AC166" s="14"/>
      <c r="AD166" s="14"/>
      <c r="AE166" s="14"/>
      <c r="AF166" s="9"/>
      <c r="AG166" s="9"/>
      <c r="AH166" s="9"/>
      <c r="AI166" s="14"/>
    </row>
    <row r="167" spans="2:3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9"/>
      <c r="N167" s="9"/>
      <c r="O167" s="9"/>
      <c r="P167" s="9"/>
      <c r="Q167" s="9"/>
      <c r="R167" s="14"/>
      <c r="S167" s="19"/>
      <c r="T167" s="9"/>
      <c r="U167" s="9"/>
      <c r="V167" s="9"/>
      <c r="W167" s="9"/>
      <c r="X167" s="9"/>
      <c r="Y167" s="14"/>
      <c r="Z167" s="14"/>
      <c r="AA167" s="14"/>
      <c r="AB167" s="14"/>
      <c r="AC167" s="14"/>
      <c r="AD167" s="14"/>
      <c r="AE167" s="14"/>
      <c r="AF167" s="9"/>
      <c r="AG167" s="9"/>
      <c r="AH167" s="9"/>
      <c r="AI167" s="14"/>
    </row>
    <row r="168" spans="2:3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9"/>
      <c r="N168" s="9"/>
      <c r="O168" s="9"/>
      <c r="P168" s="9"/>
      <c r="Q168" s="9"/>
      <c r="R168" s="14"/>
      <c r="S168" s="19"/>
      <c r="T168" s="9"/>
      <c r="U168" s="9"/>
      <c r="V168" s="9"/>
      <c r="W168" s="9"/>
      <c r="X168" s="9"/>
      <c r="Y168" s="14"/>
      <c r="Z168" s="14"/>
      <c r="AA168" s="14"/>
      <c r="AB168" s="14"/>
      <c r="AC168" s="14"/>
      <c r="AD168" s="14"/>
      <c r="AE168" s="14"/>
      <c r="AF168" s="9"/>
      <c r="AG168" s="9"/>
      <c r="AH168" s="9"/>
      <c r="AI168" s="14"/>
    </row>
    <row r="169" spans="2:3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9"/>
      <c r="N169" s="9"/>
      <c r="O169" s="9"/>
      <c r="P169" s="9"/>
      <c r="Q169" s="9"/>
      <c r="R169" s="14"/>
      <c r="S169" s="19"/>
      <c r="T169" s="9"/>
      <c r="U169" s="9"/>
      <c r="V169" s="9"/>
      <c r="W169" s="9"/>
      <c r="X169" s="9"/>
      <c r="Y169" s="14"/>
      <c r="Z169" s="14"/>
      <c r="AA169" s="14"/>
      <c r="AB169" s="14"/>
      <c r="AC169" s="14"/>
      <c r="AD169" s="14"/>
      <c r="AE169" s="14"/>
      <c r="AF169" s="9"/>
      <c r="AG169" s="9"/>
      <c r="AH169" s="9"/>
      <c r="AI169" s="14"/>
    </row>
    <row r="170" spans="2:3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9"/>
      <c r="N170" s="9"/>
      <c r="O170" s="9"/>
      <c r="P170" s="9"/>
      <c r="Q170" s="9"/>
      <c r="R170" s="14"/>
      <c r="S170" s="19"/>
      <c r="T170" s="9"/>
      <c r="U170" s="9"/>
      <c r="V170" s="9"/>
      <c r="W170" s="9"/>
      <c r="X170" s="9"/>
      <c r="Y170" s="14"/>
      <c r="Z170" s="14"/>
      <c r="AA170" s="14"/>
      <c r="AB170" s="14"/>
      <c r="AC170" s="14"/>
      <c r="AD170" s="14"/>
      <c r="AE170" s="14"/>
      <c r="AF170" s="9"/>
      <c r="AG170" s="9"/>
      <c r="AH170" s="9"/>
      <c r="AI170" s="14"/>
    </row>
    <row r="171" spans="2:3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9"/>
      <c r="N171" s="9"/>
      <c r="O171" s="9"/>
      <c r="P171" s="9"/>
      <c r="Q171" s="9"/>
      <c r="R171" s="14"/>
      <c r="S171" s="19"/>
      <c r="T171" s="9"/>
      <c r="U171" s="9"/>
      <c r="V171" s="9"/>
      <c r="W171" s="9"/>
      <c r="X171" s="9"/>
      <c r="Y171" s="14"/>
      <c r="Z171" s="14"/>
      <c r="AA171" s="14"/>
      <c r="AB171" s="14"/>
      <c r="AC171" s="14"/>
      <c r="AD171" s="14"/>
      <c r="AE171" s="14"/>
      <c r="AF171" s="9"/>
      <c r="AG171" s="9"/>
      <c r="AH171" s="9"/>
      <c r="AI171" s="14"/>
    </row>
    <row r="172" spans="2:3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9"/>
      <c r="N172" s="9"/>
      <c r="O172" s="9"/>
      <c r="P172" s="9"/>
      <c r="Q172" s="9"/>
      <c r="R172" s="14"/>
      <c r="S172" s="19"/>
      <c r="T172" s="9"/>
      <c r="U172" s="9"/>
      <c r="V172" s="9"/>
      <c r="W172" s="9"/>
      <c r="X172" s="9"/>
      <c r="Y172" s="14"/>
      <c r="Z172" s="14"/>
      <c r="AA172" s="14"/>
      <c r="AB172" s="14"/>
      <c r="AC172" s="14"/>
      <c r="AD172" s="14"/>
      <c r="AE172" s="14"/>
      <c r="AF172" s="9"/>
      <c r="AG172" s="9"/>
      <c r="AH172" s="9"/>
      <c r="AI172" s="14"/>
    </row>
    <row r="173" spans="2:3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9"/>
      <c r="N173" s="9"/>
      <c r="O173" s="9"/>
      <c r="P173" s="9"/>
      <c r="Q173" s="9"/>
      <c r="R173" s="14"/>
      <c r="S173" s="19"/>
      <c r="T173" s="9"/>
      <c r="U173" s="9"/>
      <c r="V173" s="9"/>
      <c r="W173" s="9"/>
      <c r="X173" s="9"/>
      <c r="Y173" s="14"/>
      <c r="Z173" s="14"/>
      <c r="AA173" s="14"/>
      <c r="AB173" s="14"/>
      <c r="AC173" s="14"/>
      <c r="AD173" s="14"/>
      <c r="AE173" s="14"/>
      <c r="AF173" s="9"/>
      <c r="AG173" s="9"/>
      <c r="AH173" s="9"/>
      <c r="AI173" s="14"/>
    </row>
    <row r="174" spans="2:3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9"/>
      <c r="N174" s="9"/>
      <c r="O174" s="9"/>
      <c r="P174" s="9"/>
      <c r="Q174" s="9"/>
      <c r="R174" s="14"/>
      <c r="S174" s="19"/>
      <c r="T174" s="9"/>
      <c r="U174" s="9"/>
      <c r="V174" s="9"/>
      <c r="W174" s="9"/>
      <c r="X174" s="9"/>
      <c r="Y174" s="14"/>
      <c r="Z174" s="14"/>
      <c r="AA174" s="14"/>
      <c r="AB174" s="14"/>
      <c r="AC174" s="14"/>
      <c r="AD174" s="14"/>
      <c r="AE174" s="14"/>
      <c r="AF174" s="9"/>
      <c r="AG174" s="9"/>
      <c r="AH174" s="9"/>
      <c r="AI174" s="14"/>
    </row>
    <row r="175" spans="2:3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9"/>
      <c r="N175" s="9"/>
      <c r="O175" s="9"/>
      <c r="P175" s="9"/>
      <c r="Q175" s="9"/>
      <c r="R175" s="14"/>
      <c r="S175" s="19"/>
      <c r="T175" s="9"/>
      <c r="U175" s="9"/>
      <c r="V175" s="9"/>
      <c r="W175" s="9"/>
      <c r="X175" s="9"/>
      <c r="Y175" s="14"/>
      <c r="Z175" s="14"/>
      <c r="AA175" s="14"/>
      <c r="AB175" s="14"/>
      <c r="AC175" s="14"/>
      <c r="AD175" s="14"/>
      <c r="AE175" s="14"/>
      <c r="AF175" s="9"/>
      <c r="AG175" s="9"/>
      <c r="AH175" s="9"/>
      <c r="AI175" s="14"/>
    </row>
    <row r="176" spans="2:3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9"/>
      <c r="N176" s="9"/>
      <c r="O176" s="9"/>
      <c r="P176" s="9"/>
      <c r="Q176" s="9"/>
      <c r="R176" s="14"/>
      <c r="S176" s="19"/>
      <c r="T176" s="9"/>
      <c r="U176" s="9"/>
      <c r="V176" s="9"/>
      <c r="W176" s="9"/>
      <c r="X176" s="9"/>
      <c r="Y176" s="14"/>
      <c r="Z176" s="14"/>
      <c r="AA176" s="14"/>
      <c r="AB176" s="14"/>
      <c r="AC176" s="14"/>
      <c r="AD176" s="14"/>
      <c r="AE176" s="14"/>
      <c r="AF176" s="9"/>
      <c r="AG176" s="9"/>
      <c r="AH176" s="9"/>
      <c r="AI176" s="14"/>
    </row>
    <row r="177" spans="2:3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9"/>
      <c r="N177" s="9"/>
      <c r="O177" s="9"/>
      <c r="P177" s="9"/>
      <c r="Q177" s="9"/>
      <c r="R177" s="14"/>
      <c r="S177" s="19"/>
      <c r="T177" s="9"/>
      <c r="U177" s="9"/>
      <c r="V177" s="9"/>
      <c r="W177" s="9"/>
      <c r="X177" s="9"/>
      <c r="Y177" s="14"/>
      <c r="Z177" s="14"/>
      <c r="AA177" s="14"/>
      <c r="AB177" s="14"/>
      <c r="AC177" s="14"/>
      <c r="AD177" s="14"/>
      <c r="AE177" s="14"/>
      <c r="AF177" s="9"/>
      <c r="AG177" s="9"/>
      <c r="AH177" s="9"/>
      <c r="AI177" s="14"/>
    </row>
    <row r="178" spans="2:3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9"/>
      <c r="N178" s="9"/>
      <c r="O178" s="9"/>
      <c r="P178" s="9"/>
      <c r="Q178" s="9"/>
      <c r="R178" s="14"/>
      <c r="S178" s="19"/>
      <c r="T178" s="9"/>
      <c r="U178" s="9"/>
      <c r="V178" s="9"/>
      <c r="W178" s="9"/>
      <c r="X178" s="9"/>
      <c r="Y178" s="14"/>
      <c r="Z178" s="14"/>
      <c r="AA178" s="14"/>
      <c r="AB178" s="14"/>
      <c r="AC178" s="14"/>
      <c r="AD178" s="14"/>
      <c r="AE178" s="14"/>
      <c r="AF178" s="9"/>
      <c r="AG178" s="9"/>
      <c r="AH178" s="9"/>
      <c r="AI178" s="14"/>
    </row>
    <row r="179" spans="2:3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9"/>
      <c r="N179" s="9"/>
      <c r="O179" s="9"/>
      <c r="P179" s="9"/>
      <c r="Q179" s="9"/>
      <c r="R179" s="14"/>
      <c r="S179" s="19"/>
      <c r="T179" s="9"/>
      <c r="U179" s="9"/>
      <c r="V179" s="9"/>
      <c r="W179" s="9"/>
      <c r="X179" s="9"/>
      <c r="Y179" s="14"/>
      <c r="Z179" s="14"/>
      <c r="AA179" s="14"/>
      <c r="AB179" s="14"/>
      <c r="AC179" s="14"/>
      <c r="AD179" s="14"/>
      <c r="AE179" s="14"/>
      <c r="AF179" s="9"/>
      <c r="AG179" s="9"/>
      <c r="AH179" s="9"/>
      <c r="AI179" s="14"/>
    </row>
    <row r="180" spans="2:3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9"/>
      <c r="N180" s="9"/>
      <c r="O180" s="9"/>
      <c r="P180" s="9"/>
      <c r="Q180" s="9"/>
      <c r="R180" s="14"/>
      <c r="S180" s="19"/>
      <c r="T180" s="9"/>
      <c r="U180" s="9"/>
      <c r="V180" s="9"/>
      <c r="W180" s="9"/>
      <c r="X180" s="9"/>
      <c r="Y180" s="14"/>
      <c r="Z180" s="14"/>
      <c r="AA180" s="14"/>
      <c r="AB180" s="14"/>
      <c r="AC180" s="14"/>
      <c r="AD180" s="14"/>
      <c r="AE180" s="14"/>
      <c r="AF180" s="9"/>
      <c r="AG180" s="9"/>
      <c r="AH180" s="9"/>
      <c r="AI180" s="14"/>
    </row>
    <row r="181" spans="2:3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9"/>
      <c r="N181" s="9"/>
      <c r="O181" s="9"/>
      <c r="P181" s="9"/>
      <c r="Q181" s="9"/>
      <c r="R181" s="14"/>
      <c r="S181" s="19"/>
      <c r="T181" s="9"/>
      <c r="U181" s="9"/>
      <c r="V181" s="9"/>
      <c r="W181" s="9"/>
      <c r="X181" s="9"/>
      <c r="Y181" s="14"/>
      <c r="Z181" s="14"/>
      <c r="AA181" s="14"/>
      <c r="AB181" s="14"/>
      <c r="AC181" s="14"/>
      <c r="AD181" s="14"/>
      <c r="AE181" s="14"/>
      <c r="AF181" s="9"/>
      <c r="AG181" s="9"/>
      <c r="AH181" s="9"/>
      <c r="AI181" s="14"/>
    </row>
    <row r="182" spans="2:3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9"/>
      <c r="N182" s="9"/>
      <c r="O182" s="9"/>
      <c r="P182" s="9"/>
      <c r="Q182" s="9"/>
      <c r="R182" s="14"/>
      <c r="S182" s="19"/>
      <c r="T182" s="9"/>
      <c r="U182" s="9"/>
      <c r="V182" s="9"/>
      <c r="W182" s="9"/>
      <c r="X182" s="9"/>
      <c r="Y182" s="14"/>
      <c r="Z182" s="14"/>
      <c r="AA182" s="14"/>
      <c r="AB182" s="14"/>
      <c r="AC182" s="14"/>
      <c r="AD182" s="14"/>
      <c r="AE182" s="14"/>
      <c r="AF182" s="9"/>
      <c r="AG182" s="9"/>
      <c r="AH182" s="9"/>
      <c r="AI182" s="14"/>
    </row>
    <row r="183" spans="2:3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9"/>
      <c r="N183" s="9"/>
      <c r="O183" s="9"/>
      <c r="P183" s="9"/>
      <c r="Q183" s="9"/>
      <c r="R183" s="14"/>
      <c r="S183" s="19"/>
      <c r="T183" s="9"/>
      <c r="U183" s="9"/>
      <c r="V183" s="9"/>
      <c r="W183" s="9"/>
      <c r="X183" s="9"/>
      <c r="Y183" s="14"/>
      <c r="Z183" s="14"/>
      <c r="AA183" s="14"/>
      <c r="AB183" s="14"/>
      <c r="AC183" s="14"/>
      <c r="AD183" s="14"/>
      <c r="AE183" s="14"/>
      <c r="AF183" s="9"/>
      <c r="AG183" s="9"/>
      <c r="AH183" s="9"/>
      <c r="AI183" s="14"/>
    </row>
  </sheetData>
  <mergeCells count="29">
    <mergeCell ref="D100:P100"/>
    <mergeCell ref="Y100:AE100"/>
    <mergeCell ref="D102:K102"/>
    <mergeCell ref="D103:K103"/>
    <mergeCell ref="S105:W105"/>
    <mergeCell ref="Y90:AE90"/>
    <mergeCell ref="Y91:AE91"/>
    <mergeCell ref="Y92:AE92"/>
    <mergeCell ref="Y93:AE93"/>
    <mergeCell ref="Y99:AE99"/>
    <mergeCell ref="Y67:AE67"/>
    <mergeCell ref="Y79:AH79"/>
    <mergeCell ref="Y83:AE83"/>
    <mergeCell ref="Y85:AE85"/>
    <mergeCell ref="F89:J89"/>
    <mergeCell ref="D106:K106"/>
    <mergeCell ref="K114:M114"/>
    <mergeCell ref="AD114:AF114"/>
    <mergeCell ref="U112:W112"/>
    <mergeCell ref="AD112:AF112"/>
    <mergeCell ref="K113:M113"/>
    <mergeCell ref="U113:W113"/>
    <mergeCell ref="AD113:AF113"/>
    <mergeCell ref="K110:M110"/>
    <mergeCell ref="U110:W110"/>
    <mergeCell ref="AD110:AF110"/>
    <mergeCell ref="K111:M111"/>
    <mergeCell ref="D108:K108"/>
    <mergeCell ref="D107:K107"/>
  </mergeCells>
  <printOptions horizontalCentered="1"/>
  <pageMargins left="0" right="0" top="0" bottom="0" header="0" footer="0"/>
  <pageSetup paperSize="8" scale="47" orientation="portrait" r:id="rId1"/>
  <drawing r:id="rId2"/>
  <legacyDrawing r:id="rId3"/>
  <oleObjects>
    <oleObject progId="Word.Document.8" shapeId="13313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MAC PAK Isol 2014</vt:lpstr>
      <vt:lpstr>'MAC PAK Isol 2014'!Print_Area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stefanos/PREPAC S.A.</cp:lastModifiedBy>
  <cp:lastPrinted>2015-05-25T12:05:14Z</cp:lastPrinted>
  <dcterms:created xsi:type="dcterms:W3CDTF">1999-07-09T09:58:20Z</dcterms:created>
  <dcterms:modified xsi:type="dcterms:W3CDTF">2015-09-21T09:27:25Z</dcterms:modified>
</cp:coreProperties>
</file>